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5715" activeTab="9"/>
  </bookViews>
  <sheets>
    <sheet name="1.sz.mell.új" sheetId="1" r:id="rId1"/>
    <sheet name="2.sz.mell.új" sheetId="2" r:id="rId2"/>
    <sheet name="3.sz.mell.új" sheetId="3" r:id="rId3"/>
    <sheet name="4.sz.mell.új" sheetId="4" r:id="rId4"/>
    <sheet name="5.sz.mell.új" sheetId="5" r:id="rId5"/>
    <sheet name="6.sz.mell.új" sheetId="6" r:id="rId6"/>
    <sheet name="7.sz.mell.új" sheetId="7" r:id="rId7"/>
    <sheet name="8.sz.mell.új" sheetId="8" r:id="rId8"/>
    <sheet name="9.sz.mell. új" sheetId="9" r:id="rId9"/>
    <sheet name="10.sz.mell. új" sheetId="10" r:id="rId10"/>
  </sheets>
  <definedNames>
    <definedName name="_xlnm.Print_Area" localSheetId="0">'1.sz.mell.új'!$A$1:$L$46</definedName>
    <definedName name="_xlnm.Print_Area" localSheetId="1">'2.sz.mell.új'!$A$1:$AI$16</definedName>
    <definedName name="_xlnm.Print_Area" localSheetId="2">'3.sz.mell.új'!$A$1:$AG$21</definedName>
    <definedName name="_xlnm.Print_Area" localSheetId="7">'8.sz.mell.új'!$A$1:$N$30</definedName>
  </definedNames>
  <calcPr fullCalcOnLoad="1"/>
</workbook>
</file>

<file path=xl/sharedStrings.xml><?xml version="1.0" encoding="utf-8"?>
<sst xmlns="http://schemas.openxmlformats.org/spreadsheetml/2006/main" count="580" uniqueCount="411">
  <si>
    <t xml:space="preserve">Bevételek  </t>
  </si>
  <si>
    <t>1.</t>
  </si>
  <si>
    <t>2.</t>
  </si>
  <si>
    <t>3.</t>
  </si>
  <si>
    <t>4.</t>
  </si>
  <si>
    <t>5.</t>
  </si>
  <si>
    <t>6.</t>
  </si>
  <si>
    <t>7.</t>
  </si>
  <si>
    <t>Személyi juttatások</t>
  </si>
  <si>
    <t>8.</t>
  </si>
  <si>
    <t>Költségvetési kiadások</t>
  </si>
  <si>
    <t>Finanszírozási bevételek</t>
  </si>
  <si>
    <t>KIADÁSOK ÖSSZESEN</t>
  </si>
  <si>
    <t>BEVÉTELEK ÖSSZESEN</t>
  </si>
  <si>
    <t>Adatok eFt-ban</t>
  </si>
  <si>
    <t>Kiadások</t>
  </si>
  <si>
    <t>Közhatalmi bevételek</t>
  </si>
  <si>
    <t>2014. évi er.ei.</t>
  </si>
  <si>
    <t>Működési c.támogatások áht-n belűlről</t>
  </si>
  <si>
    <t>Önkormányzatok működési támogatásai</t>
  </si>
  <si>
    <t>Egyéb működési c.tám.áht-n belűlről</t>
  </si>
  <si>
    <t>Felhalmozási c.támogatások áht-n belűlről</t>
  </si>
  <si>
    <t>Felhalmozási c.önkormányzati támogatások</t>
  </si>
  <si>
    <t>Egyéb felhalm.c.tám.áht-n belűlről</t>
  </si>
  <si>
    <t>Egyéb közhatalmi bevételek</t>
  </si>
  <si>
    <t>Működési bevételek</t>
  </si>
  <si>
    <t>Felhalmozási bevételek</t>
  </si>
  <si>
    <t>Ingatlanok értékesítése</t>
  </si>
  <si>
    <t>Működési célú átvett pénzeszközök</t>
  </si>
  <si>
    <t>Egyéb tárgyi eszközök értékesítése</t>
  </si>
  <si>
    <t>Műk.c.visszatér.támogatások,kölcsönök visszatér.áht-kív.</t>
  </si>
  <si>
    <t>Egyéb műk.c.átvett pénzeszközök</t>
  </si>
  <si>
    <t>Felhalmozási célú átvett pénzeszközök</t>
  </si>
  <si>
    <t>Felhalmozási c.visszatér.tám.,kölcsönök visszatér.</t>
  </si>
  <si>
    <t>Egyéb felhalm.c.átvett pénzeszközök</t>
  </si>
  <si>
    <t>Hitel-,kölcsönfelvétel áht-n kív.</t>
  </si>
  <si>
    <t>Munkaadókat terhelő járulékok és szoc.hj.adó</t>
  </si>
  <si>
    <t>Dologi  kiadások</t>
  </si>
  <si>
    <t>Ellátottak pénzbeli juttatásai</t>
  </si>
  <si>
    <t>Egyéb működési célú kiadások</t>
  </si>
  <si>
    <t>Beruházások</t>
  </si>
  <si>
    <t>Felujítások</t>
  </si>
  <si>
    <t>Egyéb felhalmozási célú kiadások</t>
  </si>
  <si>
    <t>9.         Finanszírozási kiadások</t>
  </si>
  <si>
    <t>Elvonások és befizetések</t>
  </si>
  <si>
    <t>Egyéb működési c.támogatások áht-n belűlre</t>
  </si>
  <si>
    <t>nyújtása áht-n kívűlre</t>
  </si>
  <si>
    <t>Egyéb működési c.támogatások áht-n kívűlre</t>
  </si>
  <si>
    <t>nyújtása áht-n belűlre</t>
  </si>
  <si>
    <t>Működési c. visszatér.támogatások,kölcsönök</t>
  </si>
  <si>
    <t>Egyéb felhalm.c.támogatások áht-n belűlre</t>
  </si>
  <si>
    <t>Egyéb felhalm.c.támogatások áht-n kívűlre</t>
  </si>
  <si>
    <t xml:space="preserve">Felhalm.c.visszatér.tám.,kölcsönök nyújtása </t>
  </si>
  <si>
    <t>áht-n belűlre</t>
  </si>
  <si>
    <t>Felhalm.c.visszatér.tám.,kölcsönök nyújtása</t>
  </si>
  <si>
    <t>áht-n kívűlre</t>
  </si>
  <si>
    <t>Lakástámogatások</t>
  </si>
  <si>
    <t>Előző évi működési c.pénzmaradvány igénybevétele</t>
  </si>
  <si>
    <t>Előző évi felhalmozási  c .pénzmaradvány igénybevétele</t>
  </si>
  <si>
    <t xml:space="preserve">Pénzmaradvánnyal számított bevételek és kiadások kül. </t>
  </si>
  <si>
    <t xml:space="preserve">  ebből felhalmozási (hiány,többlet)</t>
  </si>
  <si>
    <t xml:space="preserve">            működési (hiány,többlet)</t>
  </si>
  <si>
    <t xml:space="preserve">          Költségvetési bevételek</t>
  </si>
  <si>
    <t xml:space="preserve">           Költségvetési többlet,hiány</t>
  </si>
  <si>
    <t>Hitel-,kölcsöntörlesztés áht-n kívűlre</t>
  </si>
  <si>
    <t>Tartalékok-cél</t>
  </si>
  <si>
    <t xml:space="preserve">                  -általános</t>
  </si>
  <si>
    <t>Termékek szolgáltatások adói /gépjárműadó,iparüz.adó/</t>
  </si>
  <si>
    <t>Vagyoni típusú adók/építmény-,kommunális-,telekadó/</t>
  </si>
  <si>
    <t>Zalaszentgrót  Város  Önkormányzatának  2014. évi költségvetési mérlege</t>
  </si>
  <si>
    <t>A 2014. évi költségvetési bevételek előirányzata címenként és rovatonként</t>
  </si>
  <si>
    <t>adatok eFt-ban</t>
  </si>
  <si>
    <t>Megnevezés</t>
  </si>
  <si>
    <t>Költségvetési bevételek</t>
  </si>
  <si>
    <t xml:space="preserve">Működési célú támogatások áht-n belülről </t>
  </si>
  <si>
    <t>Felhalmozási célú támogatások áht-n belülről</t>
  </si>
  <si>
    <t>Működési célú átvett pénzeszk.</t>
  </si>
  <si>
    <t>Felhalmozási célú átvett pénzeszk.</t>
  </si>
  <si>
    <t>Maradvány igénybev.</t>
  </si>
  <si>
    <t>Központi,i-rányító szervi tám.</t>
  </si>
  <si>
    <t>Összesen</t>
  </si>
  <si>
    <t>Gazdasági Ellátó Szervezet</t>
  </si>
  <si>
    <t>Zalaszentgrót Város Egészségügyi Központja</t>
  </si>
  <si>
    <t>Napköziotthonos Óvoda és Egységes Óvoda-Bölcsőde</t>
  </si>
  <si>
    <t>Városi Könyvtár, Művelődési és Felnőttképzési Központ</t>
  </si>
  <si>
    <t>Zalaszentgróti Közös Önkormányzati Hivatal</t>
  </si>
  <si>
    <t>Intézm. össz.:</t>
  </si>
  <si>
    <t xml:space="preserve">Városi Önkormányzat  </t>
  </si>
  <si>
    <t>Önkormányzat mindösszesen</t>
  </si>
  <si>
    <t>A 2014. évi költségvetési kiadások előirányzata címenként és rovatonként</t>
  </si>
  <si>
    <t>adatok   eFt-ban</t>
  </si>
  <si>
    <t>Feladat jellege</t>
  </si>
  <si>
    <t>Munkaadókat terhelő járulékok és szoc. hj.adó</t>
  </si>
  <si>
    <t>Dologi kiadások</t>
  </si>
  <si>
    <t xml:space="preserve">Ellátottak pénzbeli juttatásai </t>
  </si>
  <si>
    <t>Felújítások</t>
  </si>
  <si>
    <t>Finanszírozási kiadások</t>
  </si>
  <si>
    <t>Civil szervezetek támogatása</t>
  </si>
  <si>
    <t>Szentgróti Víz-és Fürdő KFT tám.</t>
  </si>
  <si>
    <t>Városi Fürdő karbantartási kiad.</t>
  </si>
  <si>
    <t>Szentgróti Hírek kiadása</t>
  </si>
  <si>
    <t>Működési tartalékok felosztása</t>
  </si>
  <si>
    <t>2014.év</t>
  </si>
  <si>
    <t>Ssz.</t>
  </si>
  <si>
    <t>Polgármesteri keret</t>
  </si>
  <si>
    <t xml:space="preserve">2. </t>
  </si>
  <si>
    <t>Sport támogatási kerete</t>
  </si>
  <si>
    <t>Rendezvények támogatási kerete</t>
  </si>
  <si>
    <t>Versenyek,nemzetközi versenyek és
  ifjúsági feladatok támogatási kerete</t>
  </si>
  <si>
    <t>Bérlakás bevételei</t>
  </si>
  <si>
    <t>Kábítószer prevenciós program</t>
  </si>
  <si>
    <t>Általános működési tartalék</t>
  </si>
  <si>
    <t xml:space="preserve">
Zalaszentgrót Város Önkormányzatának működési  és fejlesztési
célú bevételeinek és kiadásainak várható 
alakulása a 2014-2017.években
</t>
  </si>
  <si>
    <t>2014. év</t>
  </si>
  <si>
    <t>2015. év</t>
  </si>
  <si>
    <t>2016. év</t>
  </si>
  <si>
    <t>2017. év</t>
  </si>
  <si>
    <t>Tervezett előirányzat</t>
  </si>
  <si>
    <t>Működési célú támogatások áht-n belűlről</t>
  </si>
  <si>
    <t>Közhatalmi bevételek/műk.célú/</t>
  </si>
  <si>
    <t>Működési célú bevételek összesen</t>
  </si>
  <si>
    <t>Személyi juttatás</t>
  </si>
  <si>
    <t xml:space="preserve">Dologi kiadások </t>
  </si>
  <si>
    <t>Működési célú kiadások összesen:</t>
  </si>
  <si>
    <t>Felhalm.célú támogatások áht-n belűlről</t>
  </si>
  <si>
    <t>Műk.bev.,közhat.bev/ felhalm.célú/</t>
  </si>
  <si>
    <t>Előző évi felhalm.célú pénzmaradvány igénybevét.</t>
  </si>
  <si>
    <t>Felhalmozási célú hitel,kölcsön felvétele áht-n kív.</t>
  </si>
  <si>
    <t>Felhalmozási célú bevételek</t>
  </si>
  <si>
    <t xml:space="preserve">Beruházási kiadások (ÁFA-val együtt) </t>
  </si>
  <si>
    <t>Felújítási kiadások (ÁFA-val együtt)</t>
  </si>
  <si>
    <t>Egyéb felhalm.célú kiadások</t>
  </si>
  <si>
    <t>Felhalm.c.hitel,kölcsön törl.</t>
  </si>
  <si>
    <t>Felhalmozási célú kiadások</t>
  </si>
  <si>
    <t>Önkormányzat bevételei összesen</t>
  </si>
  <si>
    <t>Önkormányzat kiadásai összesen</t>
  </si>
  <si>
    <t>Zalaszentgrót  Város  Önkormányzata  2014. évi előirányzat-felhasználási ütemterve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</si>
  <si>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</si>
  <si>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</si>
  <si>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</si>
  <si>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</si>
  <si>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</si>
  <si>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</si>
  <si>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</si>
  <si>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</si>
  <si>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augusz-tus</t>
  </si>
  <si>
    <t>szeptem-ber</t>
  </si>
  <si>
    <t>október</t>
  </si>
  <si>
    <t>novem-ber</t>
  </si>
  <si>
    <t>decem-ber</t>
  </si>
  <si>
    <t>összesen</t>
  </si>
  <si>
    <t>Műk.c.átvett pe,tám.</t>
  </si>
  <si>
    <t>Felhalm.c.átvett pe,tám.</t>
  </si>
  <si>
    <t>Közhatalmi bev.</t>
  </si>
  <si>
    <t>Felhalm.bevétel</t>
  </si>
  <si>
    <t>Működési bev.</t>
  </si>
  <si>
    <t>Pénzmaradvány felh.</t>
  </si>
  <si>
    <t>Központi ir.szervi tám.</t>
  </si>
  <si>
    <t>Hitel,értékpapír</t>
  </si>
  <si>
    <t>Bevételek összesen:</t>
  </si>
  <si>
    <t>KIADÁSOK</t>
  </si>
  <si>
    <t>Működési kiadások</t>
  </si>
  <si>
    <t>Egyéb felhalm.c.kiad.</t>
  </si>
  <si>
    <t>Központi,ir.szervi tám.foly.</t>
  </si>
  <si>
    <t>Egyéb finansz.kiad.</t>
  </si>
  <si>
    <t>Kiadások összesen:</t>
  </si>
  <si>
    <t>Összesen:</t>
  </si>
  <si>
    <t>Az önkormányzat által átadott pénzeszközök, támogatások</t>
  </si>
  <si>
    <t>Szervezet megnevezése</t>
  </si>
  <si>
    <t>2010. évi tény</t>
  </si>
  <si>
    <t>2014.évi terv</t>
  </si>
  <si>
    <t>Működési célra átadott pénzeszközök</t>
  </si>
  <si>
    <t>Polgárőrség</t>
  </si>
  <si>
    <t>Tűzoltók</t>
  </si>
  <si>
    <t>Villanegra Műv. Kh. Egyesület</t>
  </si>
  <si>
    <t>Zalakoppányi Polgárőr Egyesület - részönkorm. keret</t>
  </si>
  <si>
    <t>Sportszervezetek:</t>
  </si>
  <si>
    <t xml:space="preserve">  - Városi Futball Club</t>
  </si>
  <si>
    <t xml:space="preserve">  - Kézilabda Club</t>
  </si>
  <si>
    <t xml:space="preserve">  - Fitness Klub</t>
  </si>
  <si>
    <t xml:space="preserve">  - Művelődési és Sportegyesület</t>
  </si>
  <si>
    <t xml:space="preserve">  - Tekeklub</t>
  </si>
  <si>
    <t xml:space="preserve">  - Lövészklub</t>
  </si>
  <si>
    <t xml:space="preserve">  - Karate-do SE</t>
  </si>
  <si>
    <t xml:space="preserve">  - Motorsport Egyesület</t>
  </si>
  <si>
    <t xml:space="preserve">  - Zalaudvarnoki SE - központi keret</t>
  </si>
  <si>
    <t xml:space="preserve">                                    - részönkormányzati keret</t>
  </si>
  <si>
    <t xml:space="preserve">  - Zalakoppányi SE  - központi keret</t>
  </si>
  <si>
    <t>Sportszervezetek összesen:</t>
  </si>
  <si>
    <t>Rendezvények támogatása</t>
  </si>
  <si>
    <t>Kulturtivornya</t>
  </si>
  <si>
    <t>Csiga fesztivál</t>
  </si>
  <si>
    <t>Puszika-Oszika</t>
  </si>
  <si>
    <t>Traktor fesztivál</t>
  </si>
  <si>
    <t>Magyar Képzőművészeti Egyetem alkotó tábor</t>
  </si>
  <si>
    <t>Egyéb városi rendezvények</t>
  </si>
  <si>
    <t>Karate tábor</t>
  </si>
  <si>
    <t>Rendezvények támogatása összesen</t>
  </si>
  <si>
    <t>Zgrót Város Roma Nemzetiségi Önkormányzat tám.</t>
  </si>
  <si>
    <t xml:space="preserve">8. </t>
  </si>
  <si>
    <t>ZalA-KAR Nonprofit Kft Közmunka hozzájárulás</t>
  </si>
  <si>
    <t>9.</t>
  </si>
  <si>
    <t>BURSA HUNGARICA tám.</t>
  </si>
  <si>
    <t>10.</t>
  </si>
  <si>
    <t>Zalai Borút Egyesület támogatás ( áthúzódó )</t>
  </si>
  <si>
    <t>11.</t>
  </si>
  <si>
    <t>Zala Termálvölgye Egyesület</t>
  </si>
  <si>
    <t>12.</t>
  </si>
  <si>
    <t>Szentgróti Víz- és Fürdő Kft tám.</t>
  </si>
  <si>
    <t>Működési célú pénzeszköz átadás  végösszesen:</t>
  </si>
  <si>
    <t>Felhalmozási célra átadott pénzeszközök</t>
  </si>
  <si>
    <t>13.</t>
  </si>
  <si>
    <t>Kamatmentes kölcsön lakosságnak</t>
  </si>
  <si>
    <t>14.</t>
  </si>
  <si>
    <t>Zalaszentgróti Futball Klub támogatás</t>
  </si>
  <si>
    <t>Felhalmozási célú pénzeszk. átadás végösszesen</t>
  </si>
  <si>
    <t>2014. évi mód.</t>
  </si>
  <si>
    <t>2014.évi eredeti</t>
  </si>
  <si>
    <t>2014.évi mód.</t>
  </si>
  <si>
    <t>15.</t>
  </si>
  <si>
    <t>16.</t>
  </si>
  <si>
    <t>Városi Futball Klub pályázati önerő</t>
  </si>
  <si>
    <t>Városi Futball Klub - lelátó betonozása</t>
  </si>
  <si>
    <t>2014. évi új mód.</t>
  </si>
  <si>
    <t>2014.évi új mód.</t>
  </si>
  <si>
    <t>Shotokan Karate-do Egyesület tatami vás.</t>
  </si>
  <si>
    <t>Teke Klub műk. pót.tám.</t>
  </si>
  <si>
    <t>Csáfordi Polgárőr Egy. (Csáfordi RÖK)</t>
  </si>
  <si>
    <t>17.</t>
  </si>
  <si>
    <t>18.</t>
  </si>
  <si>
    <t>19.</t>
  </si>
  <si>
    <t>befektetési jegy vásárlás</t>
  </si>
  <si>
    <t>befktetési jegy ért.</t>
  </si>
  <si>
    <t>Hitel-, kölcsönfelv. áht-n kívülről                     értékpapír</t>
  </si>
  <si>
    <t>20.</t>
  </si>
  <si>
    <t>21.</t>
  </si>
  <si>
    <t>Élhetőbb Zalakoppányért Egy. Zalakoppányi RÖK</t>
  </si>
  <si>
    <t>Mozgássérültek ZM. Egyesülete Zalaszentgróti Csop.</t>
  </si>
  <si>
    <t>RK Egyházközség Zalaudvarnok tám.</t>
  </si>
  <si>
    <t>Futó Egyesület</t>
  </si>
  <si>
    <t>Kézilabda Klub pályázati önerő</t>
  </si>
  <si>
    <t xml:space="preserve"> -</t>
  </si>
  <si>
    <t>Értékpapír vásárlás, betét elhelyezés</t>
  </si>
  <si>
    <t>Egyéb finansz.Bev.(értékpapír ért.,betét visszavált.)</t>
  </si>
  <si>
    <t>Városi TV közvetítés kiad.</t>
  </si>
  <si>
    <t>Részönkormányzatok</t>
  </si>
  <si>
    <t>2014. évi költségvetési kerete</t>
  </si>
  <si>
    <t>Fejkvóta  alapján 4500Ft/fő</t>
  </si>
  <si>
    <t>Építmény- adó után</t>
  </si>
  <si>
    <t>2013. évi pénzmaradvány</t>
  </si>
  <si>
    <t xml:space="preserve">2014. évi keret </t>
  </si>
  <si>
    <t>Önkorm.</t>
  </si>
  <si>
    <t>Műv.Ház</t>
  </si>
  <si>
    <t>RÖK fejl. Céltartalék felosztása</t>
  </si>
  <si>
    <t>VMK</t>
  </si>
  <si>
    <t>Aranyod</t>
  </si>
  <si>
    <t>661x4500 = 2 975 eFt</t>
  </si>
  <si>
    <t>17x2x4500=153 eFt</t>
  </si>
  <si>
    <t>Csáford</t>
  </si>
  <si>
    <t>354x4500 = 1 593 eFt</t>
  </si>
  <si>
    <t>34x2x4500=306 eFt</t>
  </si>
  <si>
    <t>Kisszentgrót</t>
  </si>
  <si>
    <t>833x4500 = 3 748 eFt</t>
  </si>
  <si>
    <t>23x2x4500=207  eFt</t>
  </si>
  <si>
    <t>Tüskeszentpéter</t>
  </si>
  <si>
    <t>204x4500 = 918eFt</t>
  </si>
  <si>
    <t>11x2x4500 =99 eFt</t>
  </si>
  <si>
    <t>Zalakoppány</t>
  </si>
  <si>
    <t>343x4500 = 1 544 eFt</t>
  </si>
  <si>
    <t>54x2x4500=486 eFt</t>
  </si>
  <si>
    <t>Zalaudvarnok</t>
  </si>
  <si>
    <t>522x4500 = 2 349 eFt</t>
  </si>
  <si>
    <t>29x2x4500=261 eFt</t>
  </si>
  <si>
    <t>2 917x4500 = 13 127 eFt</t>
  </si>
  <si>
    <t>168x2x4500=1 512 eFt</t>
  </si>
  <si>
    <t xml:space="preserve"> 2014. évi                                                                                                            Felújítási kiadások előirányzata </t>
  </si>
  <si>
    <t>Intézmény</t>
  </si>
  <si>
    <t>Cél megnevezése</t>
  </si>
  <si>
    <t>Nettó</t>
  </si>
  <si>
    <t>ÁFA</t>
  </si>
  <si>
    <t>Bruttó</t>
  </si>
  <si>
    <t>Közös Önkormányzati Hivatal</t>
  </si>
  <si>
    <t>világítás korszerűsítés</t>
  </si>
  <si>
    <t>tanács teremben ÁROP pályázathoz erősáramú villamos kialakítás</t>
  </si>
  <si>
    <t>tartalék</t>
  </si>
  <si>
    <t>Intézmény összesen:</t>
  </si>
  <si>
    <t>Zalaszentgrót Város Önkormányzata</t>
  </si>
  <si>
    <t>Tanműhelynél közmű csatlakozások</t>
  </si>
  <si>
    <t>ravatalozó tető felújítása</t>
  </si>
  <si>
    <t>Sportcsarnok felújítás terveztetés</t>
  </si>
  <si>
    <t>Polg.Hiv. energia pályázat önrész</t>
  </si>
  <si>
    <t>Tulajdonközösség tartalék</t>
  </si>
  <si>
    <t>Zrínyi székhelyisk.tetőszerk.felúj.</t>
  </si>
  <si>
    <t>Önkormányzat mindösszesen:</t>
  </si>
  <si>
    <t>Betét visszaváltása</t>
  </si>
  <si>
    <t>Betételhelyezés</t>
  </si>
  <si>
    <t>Batthyány u. 8.volt gimnázum épület átalakítása (KLIK irodák)</t>
  </si>
  <si>
    <t>Műk.c. hitel felv. pályázathoz</t>
  </si>
  <si>
    <t>Beruházási kiadások előirányzata 2014. év</t>
  </si>
  <si>
    <t>Napközi Otthonos Óvoda</t>
  </si>
  <si>
    <t>1 db hűtőszekrény</t>
  </si>
  <si>
    <t>1 db mosógép</t>
  </si>
  <si>
    <t>mosógép</t>
  </si>
  <si>
    <t>hűtőszekrény</t>
  </si>
  <si>
    <t>függöny</t>
  </si>
  <si>
    <t>szőnyeg</t>
  </si>
  <si>
    <t>Városi Művelődési Központ</t>
  </si>
  <si>
    <t>keverő pult</t>
  </si>
  <si>
    <t>mikrofon</t>
  </si>
  <si>
    <t>hangfal</t>
  </si>
  <si>
    <t>erösítő</t>
  </si>
  <si>
    <t>porszívó</t>
  </si>
  <si>
    <t>technikai eszközbesz.</t>
  </si>
  <si>
    <t>Egészségügyi Központ</t>
  </si>
  <si>
    <t>Fizikoterápiás berendezés</t>
  </si>
  <si>
    <t>1 db laptop</t>
  </si>
  <si>
    <t>26 db szünetmentes táp</t>
  </si>
  <si>
    <t>GESZ</t>
  </si>
  <si>
    <t>Központi nyomtató</t>
  </si>
  <si>
    <t>számítógép</t>
  </si>
  <si>
    <t>inform.eszközök</t>
  </si>
  <si>
    <t>kisértékű eszk.(iskolai)</t>
  </si>
  <si>
    <t>szavazórendszer, hangosítás tárgyi eszközei</t>
  </si>
  <si>
    <t>számítástechnikai ügyviteli eszközök</t>
  </si>
  <si>
    <t>Intézmények összesen:</t>
  </si>
  <si>
    <t>Áthúzódó kötelezettségek</t>
  </si>
  <si>
    <t>TÁMOP Óvodafejl. Zgróton pályázat</t>
  </si>
  <si>
    <t>Jó gyakorlat - szellemi termék</t>
  </si>
  <si>
    <t>Canon nyomtató (2 db)</t>
  </si>
  <si>
    <t>Dell Inspiron (2 db)</t>
  </si>
  <si>
    <t>Projektor (1 db)</t>
  </si>
  <si>
    <t>Pályázat összesen</t>
  </si>
  <si>
    <t>ÁROP pályázat</t>
  </si>
  <si>
    <t>szoftver beszerzés</t>
  </si>
  <si>
    <t>Gazdálkodó települési közösségek (Szentgrótikum) pályázat</t>
  </si>
  <si>
    <t>30 db konferencia szék, 5 db asztal, 1 db prezenter, 2 db mobil prospektus tartó vászon</t>
  </si>
  <si>
    <t>Laptop (1 db)</t>
  </si>
  <si>
    <t>Táblagép</t>
  </si>
  <si>
    <t>Popup display hátfal</t>
  </si>
  <si>
    <t>Közmunka program - seprőgép 1 db</t>
  </si>
  <si>
    <t>Széchenyi u. 8. sz. ingatlan vétel</t>
  </si>
  <si>
    <t>Településrendezési terv</t>
  </si>
  <si>
    <t>Zalaudvarnoki parkoló építése</t>
  </si>
  <si>
    <t>Áthúzódő kötelezettségek összesen</t>
  </si>
  <si>
    <t>Játszótéri játékok</t>
  </si>
  <si>
    <t>Strandra vezető sétány kialakítása</t>
  </si>
  <si>
    <t>Zalaudvarnoki temető  terveztetés</t>
  </si>
  <si>
    <t>Nagytemető bővítés terveztetése</t>
  </si>
  <si>
    <t xml:space="preserve">Látóhegyi buszmegálló kialakítás </t>
  </si>
  <si>
    <t>Katalin lakótelepi szennyvíz, csapadékvíz rekonstrukció</t>
  </si>
  <si>
    <t>Vízkárelhárítási terv</t>
  </si>
  <si>
    <t>Karácsonyi díszek</t>
  </si>
  <si>
    <t>Városrehabilitációs terv kidolgozása, meglévő tervek engedélyeztetése</t>
  </si>
  <si>
    <t>Szennyvíziszap lerakó tanulmányterv, engedélyeztetés</t>
  </si>
  <si>
    <t xml:space="preserve">Mozgássérült rámpa építés Batthyány u. 15. Szoc.és Gyermekjóléti Kp.iroda épület * </t>
  </si>
  <si>
    <t>Házasságkötő terem függöny</t>
  </si>
  <si>
    <t>Fecskeház kialakítás</t>
  </si>
  <si>
    <t>Kerékpárút pályázat önrész</t>
  </si>
  <si>
    <t>Fenntartható fejlesztések központjának kialakítása</t>
  </si>
  <si>
    <t xml:space="preserve">Mintakert kialakítása </t>
  </si>
  <si>
    <t>Műfüves pályázat önrész</t>
  </si>
  <si>
    <t>Közmunka pályázat-Mezőgazdaság</t>
  </si>
  <si>
    <t xml:space="preserve"> - Fóliasátor kial.</t>
  </si>
  <si>
    <t xml:space="preserve"> - Műtrágyaszóró</t>
  </si>
  <si>
    <t xml:space="preserve"> - Talajmaró</t>
  </si>
  <si>
    <t xml:space="preserve">Helyi sajátosságok közmunka progr.: </t>
  </si>
  <si>
    <t>Park rehabilitáció</t>
  </si>
  <si>
    <t>Egyéb értékteremtő közmunka progr.:</t>
  </si>
  <si>
    <t>Vésőgép</t>
  </si>
  <si>
    <t>Szerszámos kocsi</t>
  </si>
  <si>
    <t>Iskola udvar rekonstrukció</t>
  </si>
  <si>
    <t>Tanműhely többfunkcióssá alakítása</t>
  </si>
  <si>
    <t>Zalakoppány - motoroskasza</t>
  </si>
  <si>
    <t xml:space="preserve">                   - hangfal, erősítő</t>
  </si>
  <si>
    <t>Pályázati céltartalék</t>
  </si>
  <si>
    <t>Általános fejlesztési tartalék</t>
  </si>
  <si>
    <t>Tartalék összesen</t>
  </si>
  <si>
    <t>* A fejlesztési cél az intézményfenntartó társulásnál történik önkormányzati tulajdonon.</t>
  </si>
  <si>
    <t>kisértékű eszk.</t>
  </si>
  <si>
    <t>egyéb kisért.eszk.szakmai eszk.</t>
  </si>
  <si>
    <t>iratmegsemmisítő</t>
  </si>
  <si>
    <t>projektor állvány</t>
  </si>
  <si>
    <t>berendezési tárgyak</t>
  </si>
  <si>
    <t>Csányi tagiskola kerítés építése</t>
  </si>
  <si>
    <t>Szabadtéri szobrokhoz talapzatok kialakítása</t>
  </si>
  <si>
    <t>Fűkasza, fűnyíró vásárlás</t>
  </si>
  <si>
    <t xml:space="preserve"> - Zalaszentgrót</t>
  </si>
  <si>
    <t xml:space="preserve"> - Aranyod</t>
  </si>
  <si>
    <t xml:space="preserve"> - Csáford</t>
  </si>
  <si>
    <t xml:space="preserve"> - Kisszentgrót</t>
  </si>
  <si>
    <t xml:space="preserve"> - Tüskeszentpéter</t>
  </si>
  <si>
    <t xml:space="preserve"> - Zalakoppány</t>
  </si>
  <si>
    <t xml:space="preserve"> - Zalaudvarnok</t>
  </si>
  <si>
    <t>Csáford - ravatalozó drapéria</t>
  </si>
  <si>
    <t xml:space="preserve">             - ravatalozó kandeláber</t>
  </si>
  <si>
    <t xml:space="preserve">             - egyéb kisért.eszk.</t>
  </si>
  <si>
    <t>Tüskeszentpéter - kisért.eszk.</t>
  </si>
  <si>
    <t>Aranyod - hagfal, DVD lejátszó, rádió,                                                       mikrofon</t>
  </si>
  <si>
    <t>Aranyod - egyéb kisért.eszk.</t>
  </si>
  <si>
    <t>Zalaszentgrót - kisért.eszk.</t>
  </si>
  <si>
    <t xml:space="preserve">                     - festmények (3 db)</t>
  </si>
  <si>
    <t xml:space="preserve">8.sz. melléklet az önkormányzat 2014.évi költségvetéséről szóló 3/2014. ( II.13.) önkormányzati rendelet módosításáról szóló 22/2014 (IX. 12.) sz. önkormányzati rendelethez </t>
  </si>
  <si>
    <t>1. sz. melléklet az önkormányzat 2014. évi költségvetéséről szóló 3/2014. ( II.13.) önkrományzati rendelet módosításáról szóló 22/2014 (IX. 12.) sz. önkormányzati rendelethez</t>
  </si>
  <si>
    <t>2. sz. melléklet az önkormányzat  2014. évi költségvetéséről szóló 3/2014. ( II.13.) önkormányzati rendelet módosításáról szóló 22/2014 (IX. 12.) sz. önkormányzati rendelethez</t>
  </si>
  <si>
    <t>3. sz. melléklet az önkormányzat 2014. évi költségvetéséről szóló 3/2014. ( II.13.)  önkormányzati rendelet módosításáról szóló 22/2014 (IX. 12.) sz. önkormányzati rendelethez</t>
  </si>
  <si>
    <t>4. sz melléklet az önkormányzat 2014. évi költségvetéséről szóló 3/2014. ( II.13.)  önkormányzati rendelet módosításáról  szóló 22/2014 (IX. 12.) sz. önkormányzati rendelethez</t>
  </si>
  <si>
    <t>5.sz. melléklet az önkormányzat 2014. évi költségvetésről szóló 3/2014. ( II.13.) önkormányzati rendelet módosításáról szóló 22/2014 (IX. 12.)sz. önkormányzati rendelethez</t>
  </si>
  <si>
    <t>6.sz.melléklet az önkormányzat 2014. évi költségvetéséről szóló 3/2014. ( II.13.) önkormányzati rendelet módosításáról szóló 22/2014 (IX. 12.) sz. önkormányzati rendelethez</t>
  </si>
  <si>
    <t>7.sz.melléklet az önkormányzat 2014.évi költségvetéséről szóló 3/2014. ( II.13.) önkormányzati rendelet módosításáról szóló 22/2014 (IX. 12.) sz. önkormányzati rendelethez</t>
  </si>
  <si>
    <t>9.sz.melléklet az önkormányzat  2014. évi költségvetésről szóló 3/2014. ( II.13.) önkormányzati rendelet módosításáról 22/2014 (IX. 12.)sz. önkormányzati rendelethez</t>
  </si>
  <si>
    <t>10.sz. melléklet az önkormányzat 2014. évi költségvetéséről szóló 3/2014. ( II.13.) önkormányzati rendelet módosításáról szóló 22/2014 (IX. 12.) sz.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</si>
</sst>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[Red]#,##0"/>
    <numFmt numFmtId="165" formatCode="#,##0_ ;\-#,##0\ "/>
    <numFmt numFmtId="166" formatCode="_-* #,##0\ _F_t_-;\-* #,##0\ _F_t_-;_-* &quot;-&quot;??\ _F_t_-;_-@_-"/>
    <numFmt numFmtId="167" formatCode="0.0"/>
    <numFmt numFmtId="168" formatCode="0.0;[Red]0.0"/>
    <numFmt numFmtId="169" formatCode="0;[Red]0"/>
    <numFmt numFmtId="170" formatCode="0.00;[Red]0.00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\ _F_t_-;\-* #,##0.0\ _F_t_-;_-* &quot;-&quot;??\ _F_t_-;_-@_-"/>
    <numFmt numFmtId="174" formatCode="_-* #,##0.00000\ _F_t_-;\-* #,##0.00000\ _F_t_-;_-* &quot;-&quot;??\ _F_t_-;_-@_-"/>
    <numFmt numFmtId="175" formatCode="_-* #,##0.000000\ _F_t_-;\-* #,##0.000000\ _F_t_-;_-* &quot;-&quot;??\ _F_t_-;_-@_-"/>
  </numFmts>
  <fonts count="77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i/>
      <sz val="16"/>
      <name val="Arial CE"/>
      <family val="0"/>
    </font>
    <font>
      <b/>
      <i/>
      <sz val="14"/>
      <name val="Arial CE"/>
      <family val="0"/>
    </font>
    <font>
      <i/>
      <sz val="12"/>
      <name val="Arial CE"/>
      <family val="0"/>
    </font>
    <font>
      <sz val="9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name val="MS Sans Serif"/>
      <family val="2"/>
    </font>
    <font>
      <b/>
      <sz val="8.5"/>
      <name val="MS Sans Serif"/>
      <family val="2"/>
    </font>
    <font>
      <sz val="9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b/>
      <i/>
      <sz val="10"/>
      <name val="Arial CE"/>
      <family val="0"/>
    </font>
    <font>
      <b/>
      <u val="single"/>
      <sz val="10"/>
      <name val="Arial CE"/>
      <family val="2"/>
    </font>
    <font>
      <b/>
      <sz val="16"/>
      <name val="Arial CE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9"/>
      <name val="Arial CE"/>
      <family val="0"/>
    </font>
    <font>
      <sz val="8"/>
      <name val="Arial CE"/>
      <family val="0"/>
    </font>
    <font>
      <b/>
      <i/>
      <sz val="12"/>
      <name val="Arial CE"/>
      <family val="2"/>
    </font>
    <font>
      <i/>
      <u val="single"/>
      <sz val="12"/>
      <name val="Arial CE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b/>
      <sz val="23"/>
      <name val="MS Sans Serif"/>
      <family val="2"/>
    </font>
    <font>
      <sz val="23"/>
      <name val="Arial CE"/>
      <family val="0"/>
    </font>
    <font>
      <sz val="12"/>
      <name val="MS Sans Serif"/>
      <family val="2"/>
    </font>
    <font>
      <b/>
      <sz val="20"/>
      <name val="MS Sans Serif"/>
      <family val="2"/>
    </font>
    <font>
      <sz val="14"/>
      <name val="MS Sans Serif"/>
      <family val="2"/>
    </font>
    <font>
      <sz val="14"/>
      <name val="Arial CE"/>
      <family val="0"/>
    </font>
    <font>
      <b/>
      <sz val="14"/>
      <name val="Arial"/>
      <family val="2"/>
    </font>
    <font>
      <sz val="12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MS Sans Serif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0" fillId="22" borderId="7" applyNumberFormat="0" applyFont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30" borderId="8" applyNumberFormat="0" applyAlignment="0" applyProtection="0"/>
    <xf numFmtId="0" fontId="72" fillId="0" borderId="0" applyNumberForma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7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3" fontId="7" fillId="0" borderId="0" xfId="0" applyNumberFormat="1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2" fontId="7" fillId="0" borderId="0" xfId="0" applyNumberFormat="1" applyFont="1" applyBorder="1" applyAlignment="1">
      <alignment horizontal="centerContinuous" wrapText="1"/>
    </xf>
    <xf numFmtId="0" fontId="7" fillId="0" borderId="0" xfId="0" applyFont="1" applyBorder="1" applyAlignment="1">
      <alignment horizontal="center" wrapText="1"/>
    </xf>
    <xf numFmtId="0" fontId="9" fillId="34" borderId="0" xfId="0" applyFont="1" applyFill="1" applyAlignment="1">
      <alignment horizontal="center"/>
    </xf>
    <xf numFmtId="0" fontId="11" fillId="34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3" fontId="9" fillId="0" borderId="1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3" fontId="9" fillId="0" borderId="10" xfId="0" applyNumberFormat="1" applyFont="1" applyFill="1" applyBorder="1" applyAlignment="1">
      <alignment horizontal="left" vertical="center" wrapText="1"/>
    </xf>
    <xf numFmtId="0" fontId="8" fillId="0" borderId="11" xfId="0" applyFont="1" applyBorder="1" applyAlignment="1">
      <alignment/>
    </xf>
    <xf numFmtId="3" fontId="9" fillId="33" borderId="10" xfId="0" applyNumberFormat="1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3" fontId="7" fillId="0" borderId="0" xfId="0" applyNumberFormat="1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Continuous" wrapText="1"/>
    </xf>
    <xf numFmtId="0" fontId="8" fillId="0" borderId="0" xfId="0" applyFont="1" applyBorder="1" applyAlignment="1">
      <alignment horizontal="left" wrapText="1"/>
    </xf>
    <xf numFmtId="3" fontId="8" fillId="0" borderId="0" xfId="0" applyNumberFormat="1" applyFont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3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horizontal="centerContinuous" wrapText="1"/>
    </xf>
    <xf numFmtId="3" fontId="10" fillId="0" borderId="10" xfId="0" applyNumberFormat="1" applyFont="1" applyFill="1" applyBorder="1" applyAlignment="1">
      <alignment horizontal="left" vertical="center" wrapText="1"/>
    </xf>
    <xf numFmtId="1" fontId="7" fillId="0" borderId="0" xfId="0" applyNumberFormat="1" applyFont="1" applyBorder="1" applyAlignment="1">
      <alignment wrapText="1"/>
    </xf>
    <xf numFmtId="1" fontId="8" fillId="0" borderId="0" xfId="0" applyNumberFormat="1" applyFont="1" applyBorder="1" applyAlignment="1">
      <alignment wrapText="1"/>
    </xf>
    <xf numFmtId="0" fontId="7" fillId="0" borderId="12" xfId="0" applyFont="1" applyBorder="1" applyAlignment="1">
      <alignment wrapText="1"/>
    </xf>
    <xf numFmtId="3" fontId="8" fillId="33" borderId="12" xfId="0" applyNumberFormat="1" applyFont="1" applyFill="1" applyBorder="1" applyAlignment="1">
      <alignment wrapText="1"/>
    </xf>
    <xf numFmtId="0" fontId="12" fillId="0" borderId="0" xfId="0" applyFont="1" applyBorder="1" applyAlignment="1">
      <alignment horizontal="right" wrapText="1"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15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4" fillId="33" borderId="0" xfId="0" applyFont="1" applyFill="1" applyAlignment="1">
      <alignment/>
    </xf>
    <xf numFmtId="0" fontId="0" fillId="0" borderId="0" xfId="0" applyAlignment="1">
      <alignment horizontal="right" wrapText="1"/>
    </xf>
    <xf numFmtId="0" fontId="13" fillId="0" borderId="0" xfId="0" applyFont="1" applyAlignment="1">
      <alignment horizontal="center"/>
    </xf>
    <xf numFmtId="0" fontId="18" fillId="33" borderId="13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20" fillId="33" borderId="14" xfId="0" applyFont="1" applyFill="1" applyBorder="1" applyAlignment="1">
      <alignment/>
    </xf>
    <xf numFmtId="0" fontId="2" fillId="33" borderId="0" xfId="0" applyFont="1" applyFill="1" applyAlignment="1">
      <alignment/>
    </xf>
    <xf numFmtId="0" fontId="20" fillId="33" borderId="15" xfId="0" applyFont="1" applyFill="1" applyBorder="1" applyAlignment="1">
      <alignment/>
    </xf>
    <xf numFmtId="0" fontId="20" fillId="33" borderId="16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3" fontId="2" fillId="33" borderId="0" xfId="0" applyNumberFormat="1" applyFont="1" applyFill="1" applyAlignment="1">
      <alignment/>
    </xf>
    <xf numFmtId="0" fontId="19" fillId="33" borderId="0" xfId="0" applyFont="1" applyFill="1" applyBorder="1" applyAlignment="1">
      <alignment/>
    </xf>
    <xf numFmtId="0" fontId="18" fillId="33" borderId="13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2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33" borderId="18" xfId="0" applyFont="1" applyFill="1" applyBorder="1" applyAlignment="1">
      <alignment horizontal="center" vertical="center" wrapText="1"/>
    </xf>
    <xf numFmtId="3" fontId="12" fillId="33" borderId="19" xfId="0" applyNumberFormat="1" applyFont="1" applyFill="1" applyBorder="1" applyAlignment="1">
      <alignment/>
    </xf>
    <xf numFmtId="3" fontId="12" fillId="33" borderId="10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3" fontId="12" fillId="33" borderId="20" xfId="0" applyNumberFormat="1" applyFont="1" applyFill="1" applyBorder="1" applyAlignment="1">
      <alignment/>
    </xf>
    <xf numFmtId="3" fontId="21" fillId="33" borderId="21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3" fontId="21" fillId="33" borderId="22" xfId="0" applyNumberFormat="1" applyFont="1" applyFill="1" applyBorder="1" applyAlignment="1">
      <alignment/>
    </xf>
    <xf numFmtId="0" fontId="21" fillId="33" borderId="23" xfId="0" applyFont="1" applyFill="1" applyBorder="1" applyAlignment="1">
      <alignment horizontal="center" vertical="center" wrapText="1"/>
    </xf>
    <xf numFmtId="3" fontId="21" fillId="33" borderId="24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0" fontId="0" fillId="0" borderId="0" xfId="0" applyAlignment="1">
      <alignment horizontal="center"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10" xfId="0" applyFont="1" applyBorder="1" applyAlignment="1">
      <alignment/>
    </xf>
    <xf numFmtId="164" fontId="2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8" fillId="34" borderId="10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wrapText="1"/>
    </xf>
    <xf numFmtId="0" fontId="7" fillId="0" borderId="27" xfId="0" applyFont="1" applyBorder="1" applyAlignment="1">
      <alignment horizontal="right" wrapText="1"/>
    </xf>
    <xf numFmtId="3" fontId="25" fillId="34" borderId="1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166" fontId="1" fillId="33" borderId="10" xfId="40" applyNumberFormat="1" applyFont="1" applyFill="1" applyBorder="1" applyAlignment="1">
      <alignment horizontal="center" vertical="center" wrapText="1"/>
    </xf>
    <xf numFmtId="166" fontId="2" fillId="0" borderId="0" xfId="40" applyNumberFormat="1" applyFont="1" applyAlignment="1">
      <alignment horizontal="right" wrapText="1"/>
    </xf>
    <xf numFmtId="166" fontId="2" fillId="0" borderId="10" xfId="40" applyNumberFormat="1" applyFont="1" applyBorder="1" applyAlignment="1">
      <alignment horizontal="right" wrapText="1"/>
    </xf>
    <xf numFmtId="166" fontId="1" fillId="0" borderId="10" xfId="40" applyNumberFormat="1" applyFont="1" applyBorder="1" applyAlignment="1">
      <alignment horizontal="right" wrapText="1"/>
    </xf>
    <xf numFmtId="166" fontId="0" fillId="0" borderId="0" xfId="40" applyNumberFormat="1" applyFont="1" applyAlignment="1">
      <alignment horizontal="right"/>
    </xf>
    <xf numFmtId="166" fontId="0" fillId="0" borderId="10" xfId="40" applyNumberFormat="1" applyFont="1" applyBorder="1" applyAlignment="1">
      <alignment horizontal="right"/>
    </xf>
    <xf numFmtId="166" fontId="15" fillId="0" borderId="10" xfId="40" applyNumberFormat="1" applyFont="1" applyBorder="1" applyAlignment="1">
      <alignment horizontal="right"/>
    </xf>
    <xf numFmtId="0" fontId="12" fillId="33" borderId="10" xfId="0" applyFont="1" applyFill="1" applyBorder="1" applyAlignment="1">
      <alignment/>
    </xf>
    <xf numFmtId="0" fontId="25" fillId="34" borderId="28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3" fontId="25" fillId="33" borderId="0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right" wrapText="1"/>
    </xf>
    <xf numFmtId="0" fontId="14" fillId="33" borderId="10" xfId="0" applyFont="1" applyFill="1" applyBorder="1" applyAlignment="1">
      <alignment horizontal="center"/>
    </xf>
    <xf numFmtId="166" fontId="14" fillId="33" borderId="10" xfId="4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wrapText="1"/>
    </xf>
    <xf numFmtId="166" fontId="14" fillId="33" borderId="10" xfId="4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14" fillId="33" borderId="10" xfId="0" applyFont="1" applyFill="1" applyBorder="1" applyAlignment="1">
      <alignment wrapText="1"/>
    </xf>
    <xf numFmtId="0" fontId="14" fillId="0" borderId="0" xfId="0" applyFont="1" applyAlignment="1">
      <alignment/>
    </xf>
    <xf numFmtId="164" fontId="21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164" fontId="1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35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right" vertical="center"/>
    </xf>
    <xf numFmtId="0" fontId="35" fillId="0" borderId="0" xfId="0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164" fontId="1" fillId="35" borderId="10" xfId="0" applyNumberFormat="1" applyFont="1" applyFill="1" applyBorder="1" applyAlignment="1">
      <alignment horizontal="left" vertical="center" wrapText="1"/>
    </xf>
    <xf numFmtId="164" fontId="19" fillId="35" borderId="10" xfId="0" applyNumberFormat="1" applyFont="1" applyFill="1" applyBorder="1" applyAlignment="1">
      <alignment horizontal="right" vertical="center" wrapText="1"/>
    </xf>
    <xf numFmtId="164" fontId="1" fillId="35" borderId="10" xfId="0" applyNumberFormat="1" applyFont="1" applyFill="1" applyBorder="1" applyAlignment="1">
      <alignment horizontal="right" vertical="center" wrapText="1"/>
    </xf>
    <xf numFmtId="3" fontId="1" fillId="35" borderId="10" xfId="0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164" fontId="1" fillId="0" borderId="0" xfId="0" applyNumberFormat="1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0" xfId="0" applyFont="1" applyBorder="1" applyAlignment="1">
      <alignment wrapText="1"/>
    </xf>
    <xf numFmtId="0" fontId="36" fillId="0" borderId="10" xfId="0" applyFont="1" applyBorder="1" applyAlignment="1">
      <alignment horizontal="center" wrapText="1"/>
    </xf>
    <xf numFmtId="0" fontId="37" fillId="0" borderId="29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right" vertical="center" wrapText="1"/>
    </xf>
    <xf numFmtId="0" fontId="37" fillId="0" borderId="19" xfId="0" applyFont="1" applyBorder="1" applyAlignment="1">
      <alignment horizontal="right" vertical="center" wrapText="1"/>
    </xf>
    <xf numFmtId="0" fontId="36" fillId="0" borderId="29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right" vertical="center" wrapText="1"/>
    </xf>
    <xf numFmtId="0" fontId="36" fillId="0" borderId="19" xfId="0" applyFont="1" applyBorder="1" applyAlignment="1">
      <alignment horizontal="right" vertical="center" wrapText="1"/>
    </xf>
    <xf numFmtId="0" fontId="37" fillId="0" borderId="29" xfId="0" applyFont="1" applyBorder="1" applyAlignment="1">
      <alignment vertical="center" wrapText="1"/>
    </xf>
    <xf numFmtId="3" fontId="37" fillId="0" borderId="10" xfId="0" applyNumberFormat="1" applyFont="1" applyBorder="1" applyAlignment="1">
      <alignment horizontal="right" vertical="center" wrapText="1"/>
    </xf>
    <xf numFmtId="3" fontId="37" fillId="0" borderId="19" xfId="0" applyNumberFormat="1" applyFont="1" applyBorder="1" applyAlignment="1">
      <alignment horizontal="right" vertical="center" wrapText="1"/>
    </xf>
    <xf numFmtId="3" fontId="37" fillId="0" borderId="10" xfId="0" applyNumberFormat="1" applyFont="1" applyFill="1" applyBorder="1" applyAlignment="1">
      <alignment horizontal="right" vertical="center" wrapText="1"/>
    </xf>
    <xf numFmtId="0" fontId="36" fillId="0" borderId="29" xfId="0" applyFont="1" applyBorder="1" applyAlignment="1">
      <alignment wrapText="1"/>
    </xf>
    <xf numFmtId="3" fontId="36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36" fillId="0" borderId="10" xfId="0" applyFont="1" applyFill="1" applyBorder="1" applyAlignment="1">
      <alignment vertical="center" wrapText="1"/>
    </xf>
    <xf numFmtId="3" fontId="36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3" fontId="14" fillId="33" borderId="10" xfId="0" applyNumberFormat="1" applyFont="1" applyFill="1" applyBorder="1" applyAlignment="1">
      <alignment horizontal="right"/>
    </xf>
    <xf numFmtId="3" fontId="7" fillId="33" borderId="10" xfId="0" applyNumberFormat="1" applyFont="1" applyFill="1" applyBorder="1" applyAlignment="1">
      <alignment horizontal="right" vertical="center" wrapText="1"/>
    </xf>
    <xf numFmtId="3" fontId="7" fillId="33" borderId="10" xfId="0" applyNumberFormat="1" applyFont="1" applyFill="1" applyBorder="1" applyAlignment="1">
      <alignment horizontal="right" wrapText="1"/>
    </xf>
    <xf numFmtId="3" fontId="7" fillId="0" borderId="10" xfId="0" applyNumberFormat="1" applyFont="1" applyBorder="1" applyAlignment="1">
      <alignment wrapText="1"/>
    </xf>
    <xf numFmtId="3" fontId="8" fillId="0" borderId="10" xfId="0" applyNumberFormat="1" applyFont="1" applyBorder="1" applyAlignment="1">
      <alignment wrapText="1"/>
    </xf>
    <xf numFmtId="3" fontId="8" fillId="33" borderId="10" xfId="0" applyNumberFormat="1" applyFont="1" applyFill="1" applyBorder="1" applyAlignment="1">
      <alignment wrapText="1"/>
    </xf>
    <xf numFmtId="3" fontId="30" fillId="33" borderId="1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>
      <alignment horizontal="right" wrapText="1"/>
    </xf>
    <xf numFmtId="3" fontId="30" fillId="0" borderId="10" xfId="0" applyNumberFormat="1" applyFont="1" applyBorder="1" applyAlignment="1">
      <alignment wrapText="1"/>
    </xf>
    <xf numFmtId="3" fontId="38" fillId="0" borderId="10" xfId="0" applyNumberFormat="1" applyFont="1" applyBorder="1" applyAlignment="1">
      <alignment wrapText="1"/>
    </xf>
    <xf numFmtId="3" fontId="30" fillId="0" borderId="10" xfId="0" applyNumberFormat="1" applyFont="1" applyBorder="1" applyAlignment="1">
      <alignment horizontal="right" wrapText="1"/>
    </xf>
    <xf numFmtId="3" fontId="38" fillId="33" borderId="10" xfId="0" applyNumberFormat="1" applyFont="1" applyFill="1" applyBorder="1" applyAlignment="1">
      <alignment wrapText="1"/>
    </xf>
    <xf numFmtId="0" fontId="36" fillId="0" borderId="0" xfId="0" applyFont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right" vertical="center" wrapText="1"/>
    </xf>
    <xf numFmtId="3" fontId="42" fillId="0" borderId="19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right" vertical="center" wrapText="1"/>
    </xf>
    <xf numFmtId="1" fontId="41" fillId="0" borderId="10" xfId="0" applyNumberFormat="1" applyFont="1" applyBorder="1" applyAlignment="1">
      <alignment horizontal="right" vertical="center" wrapText="1"/>
    </xf>
    <xf numFmtId="3" fontId="42" fillId="0" borderId="10" xfId="0" applyNumberFormat="1" applyFont="1" applyBorder="1" applyAlignment="1">
      <alignment horizontal="right" vertical="center" wrapText="1"/>
    </xf>
    <xf numFmtId="0" fontId="42" fillId="0" borderId="19" xfId="0" applyFont="1" applyBorder="1" applyAlignment="1">
      <alignment horizontal="right" vertical="center" wrapText="1"/>
    </xf>
    <xf numFmtId="3" fontId="41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wrapText="1"/>
    </xf>
    <xf numFmtId="0" fontId="41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0" fontId="14" fillId="0" borderId="0" xfId="0" applyFont="1" applyAlignment="1">
      <alignment/>
    </xf>
    <xf numFmtId="0" fontId="41" fillId="0" borderId="3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top" wrapText="1"/>
    </xf>
    <xf numFmtId="3" fontId="43" fillId="0" borderId="0" xfId="0" applyNumberFormat="1" applyFont="1" applyBorder="1" applyAlignment="1">
      <alignment horizontal="right" vertical="center" wrapText="1"/>
    </xf>
    <xf numFmtId="0" fontId="43" fillId="0" borderId="0" xfId="0" applyFont="1" applyBorder="1" applyAlignment="1">
      <alignment vertical="center" wrapText="1"/>
    </xf>
    <xf numFmtId="0" fontId="20" fillId="0" borderId="0" xfId="0" applyFont="1" applyAlignment="1">
      <alignment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1" fillId="34" borderId="28" xfId="0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3" fontId="11" fillId="34" borderId="28" xfId="0" applyNumberFormat="1" applyFont="1" applyFill="1" applyBorder="1" applyAlignment="1">
      <alignment horizontal="center" vertical="center" wrapText="1"/>
    </xf>
    <xf numFmtId="3" fontId="11" fillId="34" borderId="26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right" wrapText="1"/>
    </xf>
    <xf numFmtId="0" fontId="31" fillId="0" borderId="0" xfId="0" applyFont="1" applyBorder="1" applyAlignment="1">
      <alignment horizontal="center" wrapText="1"/>
    </xf>
    <xf numFmtId="0" fontId="7" fillId="0" borderId="27" xfId="0" applyFont="1" applyBorder="1" applyAlignment="1">
      <alignment horizontal="right" wrapText="1"/>
    </xf>
    <xf numFmtId="0" fontId="8" fillId="34" borderId="10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wrapText="1"/>
    </xf>
    <xf numFmtId="0" fontId="9" fillId="34" borderId="26" xfId="0" applyFont="1" applyFill="1" applyBorder="1" applyAlignment="1">
      <alignment horizontal="center" wrapText="1"/>
    </xf>
    <xf numFmtId="0" fontId="10" fillId="34" borderId="26" xfId="0" applyFont="1" applyFill="1" applyBorder="1" applyAlignment="1">
      <alignment wrapText="1"/>
    </xf>
    <xf numFmtId="0" fontId="10" fillId="34" borderId="29" xfId="0" applyFont="1" applyFill="1" applyBorder="1" applyAlignment="1">
      <alignment wrapText="1"/>
    </xf>
    <xf numFmtId="0" fontId="9" fillId="34" borderId="29" xfId="0" applyFont="1" applyFill="1" applyBorder="1" applyAlignment="1">
      <alignment horizontal="center" wrapText="1"/>
    </xf>
    <xf numFmtId="0" fontId="25" fillId="34" borderId="28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1" fontId="25" fillId="34" borderId="28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right" wrapText="1"/>
    </xf>
    <xf numFmtId="0" fontId="33" fillId="0" borderId="0" xfId="0" applyFont="1" applyAlignment="1">
      <alignment/>
    </xf>
    <xf numFmtId="0" fontId="8" fillId="34" borderId="28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28" fillId="0" borderId="0" xfId="0" applyFont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40" fillId="0" borderId="27" xfId="0" applyFont="1" applyBorder="1" applyAlignment="1">
      <alignment horizontal="right"/>
    </xf>
    <xf numFmtId="0" fontId="41" fillId="0" borderId="2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3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3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right" wrapText="1"/>
    </xf>
    <xf numFmtId="0" fontId="1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/>
    </xf>
    <xf numFmtId="0" fontId="2" fillId="0" borderId="32" xfId="0" applyFont="1" applyBorder="1" applyAlignment="1">
      <alignment horizontal="right"/>
    </xf>
    <xf numFmtId="0" fontId="2" fillId="0" borderId="32" xfId="0" applyFont="1" applyBorder="1" applyAlignment="1">
      <alignment/>
    </xf>
    <xf numFmtId="164" fontId="21" fillId="33" borderId="2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164" fontId="14" fillId="33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19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/>
    </xf>
    <xf numFmtId="0" fontId="2" fillId="0" borderId="10" xfId="0" applyNumberFormat="1" applyFont="1" applyBorder="1" applyAlignment="1">
      <alignment horizontal="left" vertical="justify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23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2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24574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24574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view="pageBreakPreview" zoomScale="90" zoomScaleNormal="130" zoomScaleSheetLayoutView="90" zoomScalePageLayoutView="0" workbookViewId="0" topLeftCell="A1">
      <selection activeCell="A1" sqref="A1:L1"/>
    </sheetView>
  </sheetViews>
  <sheetFormatPr defaultColWidth="9.00390625" defaultRowHeight="12.75"/>
  <cols>
    <col min="1" max="1" width="5.875" style="2" customWidth="1"/>
    <col min="2" max="2" width="58.75390625" style="2" customWidth="1"/>
    <col min="3" max="3" width="0.2421875" style="2" hidden="1" customWidth="1"/>
    <col min="4" max="4" width="12.875" style="2" customWidth="1"/>
    <col min="5" max="6" width="13.00390625" style="2" customWidth="1"/>
    <col min="7" max="7" width="6.875" style="3" customWidth="1"/>
    <col min="8" max="8" width="53.75390625" style="2" customWidth="1"/>
    <col min="9" max="9" width="12.125" style="2" hidden="1" customWidth="1"/>
    <col min="10" max="11" width="14.125" style="2" customWidth="1"/>
    <col min="12" max="12" width="14.75390625" style="118" customWidth="1"/>
    <col min="13" max="16384" width="9.125" style="2" customWidth="1"/>
  </cols>
  <sheetData>
    <row r="1" spans="1:16" ht="21" customHeight="1">
      <c r="A1" s="220" t="s">
        <v>402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1"/>
      <c r="M1" s="9"/>
      <c r="N1" s="9"/>
      <c r="O1" s="9"/>
      <c r="P1" s="9"/>
    </row>
    <row r="2" spans="1:11" ht="40.5" customHeight="1">
      <c r="A2" s="224" t="s">
        <v>69</v>
      </c>
      <c r="B2" s="224"/>
      <c r="C2" s="224"/>
      <c r="D2" s="224"/>
      <c r="E2" s="224"/>
      <c r="F2" s="224"/>
      <c r="G2" s="224"/>
      <c r="H2" s="224"/>
      <c r="I2" s="224"/>
      <c r="J2" s="224"/>
      <c r="K2" s="128"/>
    </row>
    <row r="3" spans="1:11" ht="20.2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128"/>
    </row>
    <row r="4" spans="1:11" ht="18.75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129"/>
    </row>
    <row r="5" spans="7:11" ht="16.5" customHeight="1">
      <c r="G5" s="2"/>
      <c r="J5" s="130" t="s">
        <v>14</v>
      </c>
      <c r="K5" s="130"/>
    </row>
    <row r="6" spans="1:12" s="4" customFormat="1" ht="36.75" customHeight="1">
      <c r="A6" s="222" t="s">
        <v>0</v>
      </c>
      <c r="B6" s="222"/>
      <c r="C6" s="131"/>
      <c r="D6" s="131" t="s">
        <v>17</v>
      </c>
      <c r="E6" s="131" t="s">
        <v>216</v>
      </c>
      <c r="F6" s="131" t="s">
        <v>216</v>
      </c>
      <c r="G6" s="223" t="s">
        <v>15</v>
      </c>
      <c r="H6" s="223"/>
      <c r="I6" s="131"/>
      <c r="J6" s="131" t="s">
        <v>17</v>
      </c>
      <c r="K6" s="117" t="s">
        <v>216</v>
      </c>
      <c r="L6" s="117" t="s">
        <v>216</v>
      </c>
    </row>
    <row r="7" spans="1:12" ht="15.75">
      <c r="A7" s="8" t="s">
        <v>1</v>
      </c>
      <c r="B7" s="8" t="s">
        <v>18</v>
      </c>
      <c r="C7" s="6"/>
      <c r="D7" s="6">
        <v>568792</v>
      </c>
      <c r="E7" s="6">
        <v>633723</v>
      </c>
      <c r="F7" s="6">
        <v>645759</v>
      </c>
      <c r="G7" s="8" t="s">
        <v>1</v>
      </c>
      <c r="H7" s="8" t="s">
        <v>8</v>
      </c>
      <c r="I7" s="6"/>
      <c r="J7" s="6">
        <v>308698</v>
      </c>
      <c r="K7" s="120">
        <v>361956</v>
      </c>
      <c r="L7" s="120">
        <v>368243</v>
      </c>
    </row>
    <row r="8" spans="1:12" ht="15.75">
      <c r="A8" s="8"/>
      <c r="B8" s="57" t="s">
        <v>19</v>
      </c>
      <c r="C8" s="6"/>
      <c r="D8" s="7">
        <v>413925</v>
      </c>
      <c r="E8" s="7">
        <v>419502</v>
      </c>
      <c r="F8" s="7">
        <v>423206</v>
      </c>
      <c r="G8" s="8" t="s">
        <v>2</v>
      </c>
      <c r="H8" s="8" t="s">
        <v>36</v>
      </c>
      <c r="I8" s="6"/>
      <c r="J8" s="6">
        <v>80612</v>
      </c>
      <c r="K8" s="120">
        <v>89291</v>
      </c>
      <c r="L8" s="120">
        <v>89741</v>
      </c>
    </row>
    <row r="9" spans="1:12" ht="15.75">
      <c r="A9" s="57"/>
      <c r="B9" s="57" t="s">
        <v>20</v>
      </c>
      <c r="C9" s="7"/>
      <c r="D9" s="7">
        <v>154867</v>
      </c>
      <c r="E9" s="7">
        <v>214221</v>
      </c>
      <c r="F9" s="7">
        <v>222553</v>
      </c>
      <c r="G9" s="8" t="s">
        <v>3</v>
      </c>
      <c r="H9" s="8" t="s">
        <v>37</v>
      </c>
      <c r="I9" s="6"/>
      <c r="J9" s="6">
        <v>418912</v>
      </c>
      <c r="K9" s="120">
        <v>431547</v>
      </c>
      <c r="L9" s="120">
        <v>435058</v>
      </c>
    </row>
    <row r="10" spans="1:12" ht="15.75">
      <c r="A10" s="8" t="s">
        <v>2</v>
      </c>
      <c r="B10" s="8" t="s">
        <v>21</v>
      </c>
      <c r="C10" s="7"/>
      <c r="D10" s="6">
        <v>6620</v>
      </c>
      <c r="E10" s="6">
        <v>77247</v>
      </c>
      <c r="F10" s="6">
        <v>35770</v>
      </c>
      <c r="G10" s="132" t="s">
        <v>4</v>
      </c>
      <c r="H10" s="8" t="s">
        <v>38</v>
      </c>
      <c r="I10" s="6"/>
      <c r="J10" s="6">
        <v>88686</v>
      </c>
      <c r="K10" s="120">
        <v>89925</v>
      </c>
      <c r="L10" s="120">
        <v>91218</v>
      </c>
    </row>
    <row r="11" spans="1:12" ht="15.75">
      <c r="A11" s="57"/>
      <c r="B11" s="57" t="s">
        <v>22</v>
      </c>
      <c r="C11" s="7"/>
      <c r="D11" s="7"/>
      <c r="E11" s="7"/>
      <c r="F11" s="7">
        <v>151</v>
      </c>
      <c r="G11" s="8" t="s">
        <v>5</v>
      </c>
      <c r="H11" s="8" t="s">
        <v>39</v>
      </c>
      <c r="I11" s="6"/>
      <c r="J11" s="6">
        <v>120878</v>
      </c>
      <c r="K11" s="120">
        <v>124043</v>
      </c>
      <c r="L11" s="120">
        <v>124746</v>
      </c>
    </row>
    <row r="12" spans="1:12" ht="15.75">
      <c r="A12" s="57"/>
      <c r="B12" s="57" t="s">
        <v>23</v>
      </c>
      <c r="C12" s="6"/>
      <c r="D12" s="7">
        <v>6620</v>
      </c>
      <c r="E12" s="7">
        <v>77247</v>
      </c>
      <c r="F12" s="7">
        <v>35619</v>
      </c>
      <c r="G12" s="8"/>
      <c r="H12" s="57" t="s">
        <v>44</v>
      </c>
      <c r="I12" s="7"/>
      <c r="J12" s="7"/>
      <c r="K12" s="119">
        <v>2500</v>
      </c>
      <c r="L12" s="119">
        <v>2917</v>
      </c>
    </row>
    <row r="13" spans="1:12" ht="15.75">
      <c r="A13" s="57"/>
      <c r="B13" s="57"/>
      <c r="C13" s="6"/>
      <c r="D13" s="6"/>
      <c r="E13" s="6"/>
      <c r="F13" s="6"/>
      <c r="G13" s="8"/>
      <c r="H13" s="57" t="s">
        <v>49</v>
      </c>
      <c r="I13" s="7"/>
      <c r="J13" s="7"/>
      <c r="K13" s="119"/>
      <c r="L13" s="119"/>
    </row>
    <row r="14" spans="1:12" ht="15.75">
      <c r="A14" s="57"/>
      <c r="B14" s="57"/>
      <c r="C14" s="6"/>
      <c r="D14" s="6"/>
      <c r="E14" s="6"/>
      <c r="F14" s="6"/>
      <c r="G14" s="8"/>
      <c r="H14" s="57" t="s">
        <v>48</v>
      </c>
      <c r="I14" s="7"/>
      <c r="J14" s="7"/>
      <c r="K14" s="119"/>
      <c r="L14" s="119"/>
    </row>
    <row r="15" spans="1:12" ht="15.75">
      <c r="A15" s="8" t="s">
        <v>3</v>
      </c>
      <c r="B15" s="8" t="s">
        <v>16</v>
      </c>
      <c r="C15" s="7"/>
      <c r="D15" s="6">
        <v>280765</v>
      </c>
      <c r="E15" s="6">
        <v>280765</v>
      </c>
      <c r="F15" s="6">
        <v>280765</v>
      </c>
      <c r="G15" s="8"/>
      <c r="H15" s="57" t="s">
        <v>45</v>
      </c>
      <c r="I15" s="7"/>
      <c r="J15" s="7">
        <v>50876</v>
      </c>
      <c r="K15" s="119">
        <v>54082</v>
      </c>
      <c r="L15" s="119">
        <v>54082</v>
      </c>
    </row>
    <row r="16" spans="1:12" ht="15.75">
      <c r="A16" s="57"/>
      <c r="B16" s="57" t="s">
        <v>68</v>
      </c>
      <c r="C16" s="7"/>
      <c r="D16" s="7">
        <v>51165</v>
      </c>
      <c r="E16" s="7">
        <v>51165</v>
      </c>
      <c r="F16" s="7">
        <v>51165</v>
      </c>
      <c r="G16" s="8"/>
      <c r="H16" s="57" t="s">
        <v>49</v>
      </c>
      <c r="I16" s="7"/>
      <c r="J16" s="7"/>
      <c r="K16" s="119"/>
      <c r="L16" s="119"/>
    </row>
    <row r="17" spans="1:12" ht="15.75">
      <c r="A17" s="57"/>
      <c r="B17" s="57" t="s">
        <v>67</v>
      </c>
      <c r="C17" s="7"/>
      <c r="D17" s="7">
        <v>228800</v>
      </c>
      <c r="E17" s="7">
        <v>228800</v>
      </c>
      <c r="F17" s="7">
        <v>228800</v>
      </c>
      <c r="G17" s="8"/>
      <c r="H17" s="57" t="s">
        <v>46</v>
      </c>
      <c r="I17" s="7"/>
      <c r="J17" s="7"/>
      <c r="K17" s="119"/>
      <c r="L17" s="119"/>
    </row>
    <row r="18" spans="1:12" ht="15.75">
      <c r="A18" s="57"/>
      <c r="B18" s="57" t="s">
        <v>24</v>
      </c>
      <c r="C18" s="7"/>
      <c r="D18" s="7">
        <v>800</v>
      </c>
      <c r="E18" s="7">
        <v>800</v>
      </c>
      <c r="F18" s="7">
        <v>800</v>
      </c>
      <c r="G18" s="8"/>
      <c r="H18" s="57" t="s">
        <v>47</v>
      </c>
      <c r="I18" s="7"/>
      <c r="J18" s="7">
        <v>34701</v>
      </c>
      <c r="K18" s="119">
        <v>35939</v>
      </c>
      <c r="L18" s="119">
        <v>36355</v>
      </c>
    </row>
    <row r="19" spans="1:12" ht="15.75">
      <c r="A19" s="8" t="s">
        <v>4</v>
      </c>
      <c r="B19" s="8" t="s">
        <v>25</v>
      </c>
      <c r="C19" s="6"/>
      <c r="D19" s="6">
        <v>74986</v>
      </c>
      <c r="E19" s="6">
        <v>119686</v>
      </c>
      <c r="F19" s="6">
        <v>120575</v>
      </c>
      <c r="G19" s="8"/>
      <c r="H19" s="57" t="s">
        <v>65</v>
      </c>
      <c r="I19" s="7"/>
      <c r="J19" s="7">
        <v>8923</v>
      </c>
      <c r="K19" s="119">
        <v>5144</v>
      </c>
      <c r="L19" s="119">
        <v>5044</v>
      </c>
    </row>
    <row r="20" spans="1:12" ht="15.75">
      <c r="A20" s="8" t="s">
        <v>5</v>
      </c>
      <c r="B20" s="8" t="s">
        <v>26</v>
      </c>
      <c r="C20" s="6"/>
      <c r="D20" s="6">
        <v>10660</v>
      </c>
      <c r="E20" s="6">
        <v>15061</v>
      </c>
      <c r="F20" s="6">
        <v>16443</v>
      </c>
      <c r="G20" s="8"/>
      <c r="H20" s="57" t="s">
        <v>66</v>
      </c>
      <c r="I20" s="7"/>
      <c r="J20" s="7">
        <v>26378</v>
      </c>
      <c r="K20" s="119">
        <v>26378</v>
      </c>
      <c r="L20" s="119">
        <v>26348</v>
      </c>
    </row>
    <row r="21" spans="1:12" ht="15.75">
      <c r="A21" s="57"/>
      <c r="B21" s="133" t="s">
        <v>27</v>
      </c>
      <c r="C21" s="134"/>
      <c r="D21" s="134">
        <v>10660</v>
      </c>
      <c r="E21" s="134">
        <v>15061</v>
      </c>
      <c r="F21" s="134">
        <v>16443</v>
      </c>
      <c r="G21" s="8" t="s">
        <v>6</v>
      </c>
      <c r="H21" s="8" t="s">
        <v>40</v>
      </c>
      <c r="I21" s="6"/>
      <c r="J21" s="6">
        <v>100433</v>
      </c>
      <c r="K21" s="120">
        <v>220128</v>
      </c>
      <c r="L21" s="120">
        <v>210398</v>
      </c>
    </row>
    <row r="22" spans="1:12" ht="15.75">
      <c r="A22" s="57"/>
      <c r="B22" s="57" t="s">
        <v>29</v>
      </c>
      <c r="C22" s="7"/>
      <c r="D22" s="7"/>
      <c r="E22" s="7"/>
      <c r="F22" s="7"/>
      <c r="G22" s="8" t="s">
        <v>7</v>
      </c>
      <c r="H22" s="8" t="s">
        <v>41</v>
      </c>
      <c r="I22" s="7"/>
      <c r="J22" s="6">
        <v>35555</v>
      </c>
      <c r="K22" s="120">
        <v>35555</v>
      </c>
      <c r="L22" s="120">
        <v>48471</v>
      </c>
    </row>
    <row r="23" spans="1:12" ht="15.75">
      <c r="A23" s="8" t="s">
        <v>6</v>
      </c>
      <c r="B23" s="8" t="s">
        <v>28</v>
      </c>
      <c r="C23" s="7"/>
      <c r="D23" s="6">
        <v>3500</v>
      </c>
      <c r="E23" s="6">
        <v>3500</v>
      </c>
      <c r="F23" s="6">
        <v>3500</v>
      </c>
      <c r="G23" s="8" t="s">
        <v>9</v>
      </c>
      <c r="H23" s="8" t="s">
        <v>42</v>
      </c>
      <c r="I23" s="7"/>
      <c r="J23" s="6">
        <v>3162</v>
      </c>
      <c r="K23" s="120">
        <v>3607</v>
      </c>
      <c r="L23" s="120">
        <v>3607</v>
      </c>
    </row>
    <row r="24" spans="1:12" ht="15.75">
      <c r="A24" s="8"/>
      <c r="B24" s="57" t="s">
        <v>30</v>
      </c>
      <c r="C24" s="7"/>
      <c r="D24" s="7"/>
      <c r="E24" s="7"/>
      <c r="F24" s="7"/>
      <c r="G24" s="8"/>
      <c r="H24" s="57" t="s">
        <v>52</v>
      </c>
      <c r="I24" s="7"/>
      <c r="J24" s="7"/>
      <c r="K24" s="119"/>
      <c r="L24" s="119"/>
    </row>
    <row r="25" spans="1:12" ht="15.75">
      <c r="A25" s="8"/>
      <c r="B25" s="57" t="s">
        <v>31</v>
      </c>
      <c r="C25" s="7"/>
      <c r="D25" s="7">
        <v>3500</v>
      </c>
      <c r="E25" s="7">
        <v>3500</v>
      </c>
      <c r="F25" s="7">
        <v>3500</v>
      </c>
      <c r="G25" s="8"/>
      <c r="H25" s="57" t="s">
        <v>53</v>
      </c>
      <c r="I25" s="7"/>
      <c r="J25" s="7"/>
      <c r="K25" s="119"/>
      <c r="L25" s="119"/>
    </row>
    <row r="26" spans="1:12" ht="15.75">
      <c r="A26" s="8"/>
      <c r="B26" s="8"/>
      <c r="C26" s="7"/>
      <c r="D26" s="7"/>
      <c r="E26" s="7"/>
      <c r="F26" s="7"/>
      <c r="G26" s="8"/>
      <c r="H26" s="57" t="s">
        <v>50</v>
      </c>
      <c r="I26" s="7"/>
      <c r="J26" s="7"/>
      <c r="K26" s="119"/>
      <c r="L26" s="119"/>
    </row>
    <row r="27" spans="1:12" ht="15.75">
      <c r="A27" s="8"/>
      <c r="B27" s="57"/>
      <c r="C27" s="6"/>
      <c r="D27" s="6"/>
      <c r="E27" s="6"/>
      <c r="F27" s="6"/>
      <c r="G27" s="8"/>
      <c r="H27" s="57" t="s">
        <v>54</v>
      </c>
      <c r="I27" s="7"/>
      <c r="J27" s="7">
        <v>1000</v>
      </c>
      <c r="K27" s="119">
        <v>1000</v>
      </c>
      <c r="L27" s="119">
        <v>1000</v>
      </c>
    </row>
    <row r="28" spans="1:12" ht="15.75">
      <c r="A28" s="57"/>
      <c r="B28" s="57"/>
      <c r="C28" s="7"/>
      <c r="D28" s="7"/>
      <c r="E28" s="7"/>
      <c r="F28" s="7"/>
      <c r="G28" s="8"/>
      <c r="H28" s="57" t="s">
        <v>55</v>
      </c>
      <c r="I28" s="7"/>
      <c r="J28" s="7"/>
      <c r="K28" s="119"/>
      <c r="L28" s="119"/>
    </row>
    <row r="29" spans="1:12" ht="15.75">
      <c r="A29" s="57"/>
      <c r="B29" s="57"/>
      <c r="C29" s="7"/>
      <c r="D29" s="7"/>
      <c r="E29" s="7"/>
      <c r="F29" s="7"/>
      <c r="G29" s="8"/>
      <c r="H29" s="57" t="s">
        <v>56</v>
      </c>
      <c r="I29" s="7"/>
      <c r="J29" s="7"/>
      <c r="K29" s="119"/>
      <c r="L29" s="119"/>
    </row>
    <row r="30" spans="1:12" ht="18" customHeight="1">
      <c r="A30" s="8" t="s">
        <v>7</v>
      </c>
      <c r="B30" s="8" t="s">
        <v>32</v>
      </c>
      <c r="C30" s="7"/>
      <c r="D30" s="6">
        <v>1800</v>
      </c>
      <c r="E30" s="6">
        <v>4200</v>
      </c>
      <c r="F30" s="6">
        <v>4200</v>
      </c>
      <c r="G30" s="8"/>
      <c r="H30" s="57" t="s">
        <v>51</v>
      </c>
      <c r="I30" s="7"/>
      <c r="J30" s="7">
        <v>2162</v>
      </c>
      <c r="K30" s="119">
        <v>2607</v>
      </c>
      <c r="L30" s="119">
        <v>2607</v>
      </c>
    </row>
    <row r="31" spans="1:12" ht="18" customHeight="1">
      <c r="A31" s="57"/>
      <c r="B31" s="57" t="s">
        <v>33</v>
      </c>
      <c r="C31" s="7"/>
      <c r="D31" s="7">
        <v>1800</v>
      </c>
      <c r="E31" s="7">
        <v>4200</v>
      </c>
      <c r="F31" s="7">
        <v>4200</v>
      </c>
      <c r="G31" s="8"/>
      <c r="H31" s="8"/>
      <c r="I31" s="6"/>
      <c r="J31" s="6"/>
      <c r="K31" s="119"/>
      <c r="L31" s="119"/>
    </row>
    <row r="32" spans="1:12" ht="18" customHeight="1">
      <c r="A32" s="57"/>
      <c r="B32" s="57" t="s">
        <v>34</v>
      </c>
      <c r="C32" s="7"/>
      <c r="D32" s="7"/>
      <c r="E32" s="7"/>
      <c r="F32" s="7"/>
      <c r="G32" s="8"/>
      <c r="H32" s="57"/>
      <c r="I32" s="7"/>
      <c r="J32" s="7"/>
      <c r="K32" s="119"/>
      <c r="L32" s="119"/>
    </row>
    <row r="33" spans="1:12" ht="18" customHeight="1">
      <c r="A33" s="8"/>
      <c r="B33" s="8"/>
      <c r="C33" s="7"/>
      <c r="D33" s="7"/>
      <c r="E33" s="7"/>
      <c r="F33" s="7"/>
      <c r="G33" s="8"/>
      <c r="H33" s="57"/>
      <c r="I33" s="7"/>
      <c r="J33" s="7"/>
      <c r="K33" s="119"/>
      <c r="L33" s="119"/>
    </row>
    <row r="34" spans="1:12" s="3" customFormat="1" ht="30.75" customHeight="1">
      <c r="A34" s="8" t="s">
        <v>62</v>
      </c>
      <c r="B34" s="8"/>
      <c r="C34" s="6"/>
      <c r="D34" s="6">
        <v>947123</v>
      </c>
      <c r="E34" s="6">
        <v>1134182</v>
      </c>
      <c r="F34" s="6">
        <v>1107012</v>
      </c>
      <c r="G34" s="8"/>
      <c r="H34" s="8" t="s">
        <v>10</v>
      </c>
      <c r="I34" s="6"/>
      <c r="J34" s="6">
        <v>1156936</v>
      </c>
      <c r="K34" s="120">
        <v>1356052</v>
      </c>
      <c r="L34" s="120">
        <v>1371482</v>
      </c>
    </row>
    <row r="35" spans="1:12" ht="24" customHeight="1">
      <c r="A35" s="8" t="s">
        <v>63</v>
      </c>
      <c r="B35" s="57"/>
      <c r="C35" s="7"/>
      <c r="D35" s="7">
        <v>-209813</v>
      </c>
      <c r="E35" s="7">
        <v>-221870</v>
      </c>
      <c r="F35" s="7">
        <v>-264470</v>
      </c>
      <c r="G35" s="8"/>
      <c r="H35" s="8"/>
      <c r="I35" s="7"/>
      <c r="J35" s="7"/>
      <c r="K35" s="119"/>
      <c r="L35" s="119"/>
    </row>
    <row r="36" spans="1:12" ht="15.75">
      <c r="A36" s="8" t="s">
        <v>9</v>
      </c>
      <c r="B36" s="8" t="s">
        <v>11</v>
      </c>
      <c r="C36" s="7"/>
      <c r="D36" s="6">
        <v>209813</v>
      </c>
      <c r="E36" s="6">
        <v>304470</v>
      </c>
      <c r="F36" s="6">
        <v>454470</v>
      </c>
      <c r="G36" s="132" t="s">
        <v>43</v>
      </c>
      <c r="H36" s="8"/>
      <c r="I36" s="135"/>
      <c r="J36" s="6"/>
      <c r="K36" s="119"/>
      <c r="L36" s="119"/>
    </row>
    <row r="37" spans="1:12" ht="15.75">
      <c r="A37" s="8"/>
      <c r="B37" s="57"/>
      <c r="C37" s="7"/>
      <c r="D37" s="6"/>
      <c r="E37" s="6"/>
      <c r="F37" s="6"/>
      <c r="G37" s="132"/>
      <c r="H37" s="57" t="s">
        <v>232</v>
      </c>
      <c r="I37" s="135"/>
      <c r="J37" s="135"/>
      <c r="K37" s="119">
        <v>40000</v>
      </c>
      <c r="L37" s="119">
        <v>40000</v>
      </c>
    </row>
    <row r="38" spans="1:12" ht="15.75">
      <c r="A38" s="57"/>
      <c r="B38" s="57" t="s">
        <v>57</v>
      </c>
      <c r="C38" s="7"/>
      <c r="D38" s="7">
        <v>152916</v>
      </c>
      <c r="E38" s="7">
        <v>164574</v>
      </c>
      <c r="F38" s="7">
        <v>164574</v>
      </c>
      <c r="G38" s="8"/>
      <c r="H38" s="57" t="s">
        <v>64</v>
      </c>
      <c r="I38" s="135"/>
      <c r="J38" s="135"/>
      <c r="K38" s="119">
        <v>42600</v>
      </c>
      <c r="L38" s="119"/>
    </row>
    <row r="39" spans="1:12" ht="15.75">
      <c r="A39" s="57"/>
      <c r="B39" s="57" t="s">
        <v>58</v>
      </c>
      <c r="C39" s="7"/>
      <c r="D39" s="7">
        <v>56897</v>
      </c>
      <c r="E39" s="7">
        <v>57296</v>
      </c>
      <c r="F39" s="7">
        <v>57296</v>
      </c>
      <c r="G39" s="8"/>
      <c r="H39" s="57" t="s">
        <v>295</v>
      </c>
      <c r="I39" s="7"/>
      <c r="J39" s="7"/>
      <c r="K39" s="119"/>
      <c r="L39" s="119">
        <v>150000</v>
      </c>
    </row>
    <row r="40" spans="1:12" ht="15.75">
      <c r="A40" s="57"/>
      <c r="B40" s="57" t="s">
        <v>59</v>
      </c>
      <c r="C40" s="7"/>
      <c r="D40" s="7"/>
      <c r="E40" s="7"/>
      <c r="F40" s="7"/>
      <c r="G40" s="8"/>
      <c r="H40" s="57"/>
      <c r="I40" s="7"/>
      <c r="J40" s="7"/>
      <c r="K40" s="119"/>
      <c r="L40" s="119"/>
    </row>
    <row r="41" spans="1:12" ht="15.75">
      <c r="A41" s="57"/>
      <c r="B41" s="57" t="s">
        <v>60</v>
      </c>
      <c r="C41" s="7"/>
      <c r="D41" s="7"/>
      <c r="E41" s="7"/>
      <c r="F41" s="7"/>
      <c r="G41" s="8"/>
      <c r="H41" s="57"/>
      <c r="I41" s="7"/>
      <c r="J41" s="7"/>
      <c r="K41" s="119"/>
      <c r="L41" s="119"/>
    </row>
    <row r="42" spans="1:12" ht="15.75">
      <c r="A42" s="57"/>
      <c r="B42" s="57" t="s">
        <v>61</v>
      </c>
      <c r="C42" s="7"/>
      <c r="D42" s="7"/>
      <c r="E42" s="7"/>
      <c r="F42" s="7"/>
      <c r="G42" s="8"/>
      <c r="H42" s="57"/>
      <c r="I42" s="7"/>
      <c r="J42" s="7"/>
      <c r="K42" s="119"/>
      <c r="L42" s="119"/>
    </row>
    <row r="43" spans="1:12" ht="15.75">
      <c r="A43" s="57"/>
      <c r="B43" s="57" t="s">
        <v>231</v>
      </c>
      <c r="C43" s="7"/>
      <c r="D43" s="7"/>
      <c r="E43" s="7">
        <v>40000</v>
      </c>
      <c r="F43" s="7">
        <v>40000</v>
      </c>
      <c r="G43" s="8"/>
      <c r="H43" s="57"/>
      <c r="I43" s="7"/>
      <c r="J43" s="7"/>
      <c r="K43" s="119"/>
      <c r="L43" s="119"/>
    </row>
    <row r="44" spans="1:12" ht="15.75">
      <c r="A44" s="8"/>
      <c r="B44" s="57" t="s">
        <v>35</v>
      </c>
      <c r="C44" s="6"/>
      <c r="D44" s="6"/>
      <c r="E44" s="7">
        <v>42600</v>
      </c>
      <c r="F44" s="7">
        <v>42600</v>
      </c>
      <c r="G44" s="8"/>
      <c r="H44" s="57"/>
      <c r="I44" s="7"/>
      <c r="J44" s="7"/>
      <c r="K44" s="119"/>
      <c r="L44" s="119"/>
    </row>
    <row r="45" spans="1:12" ht="15.75">
      <c r="A45" s="8"/>
      <c r="B45" s="57" t="s">
        <v>294</v>
      </c>
      <c r="C45" s="7"/>
      <c r="D45" s="7"/>
      <c r="E45" s="7"/>
      <c r="F45" s="7">
        <v>150000</v>
      </c>
      <c r="G45" s="8"/>
      <c r="H45" s="8"/>
      <c r="I45" s="7"/>
      <c r="J45" s="7"/>
      <c r="K45" s="119"/>
      <c r="L45" s="119"/>
    </row>
    <row r="46" spans="1:12" s="3" customFormat="1" ht="15.75">
      <c r="A46" s="8" t="s">
        <v>13</v>
      </c>
      <c r="B46" s="8"/>
      <c r="C46" s="6"/>
      <c r="D46" s="6">
        <v>1156936</v>
      </c>
      <c r="E46" s="6">
        <v>1438652</v>
      </c>
      <c r="F46" s="6">
        <v>1561482</v>
      </c>
      <c r="G46" s="8" t="s">
        <v>12</v>
      </c>
      <c r="H46" s="8"/>
      <c r="I46" s="6"/>
      <c r="J46" s="6">
        <v>1156936</v>
      </c>
      <c r="K46" s="120">
        <v>1438652</v>
      </c>
      <c r="L46" s="120">
        <v>1561482</v>
      </c>
    </row>
    <row r="47" spans="1:7" ht="15.75">
      <c r="A47" s="5"/>
      <c r="B47" s="5"/>
      <c r="C47" s="5"/>
      <c r="D47" s="5"/>
      <c r="E47" s="5"/>
      <c r="F47" s="5"/>
      <c r="G47" s="1"/>
    </row>
    <row r="48" spans="1:7" ht="15.75">
      <c r="A48" s="5"/>
      <c r="B48" s="5"/>
      <c r="C48" s="5"/>
      <c r="D48" s="5"/>
      <c r="E48" s="5"/>
      <c r="F48" s="5"/>
      <c r="G48" s="1"/>
    </row>
    <row r="49" spans="1:7" ht="15.75">
      <c r="A49" s="5"/>
      <c r="B49" s="5"/>
      <c r="C49" s="5"/>
      <c r="D49" s="5"/>
      <c r="E49" s="5"/>
      <c r="F49" s="5"/>
      <c r="G49" s="1"/>
    </row>
    <row r="50" spans="1:7" ht="15.75">
      <c r="A50" s="5"/>
      <c r="B50" s="5"/>
      <c r="C50" s="5"/>
      <c r="D50" s="5"/>
      <c r="E50" s="5"/>
      <c r="F50" s="5"/>
      <c r="G50" s="1"/>
    </row>
    <row r="51" spans="1:7" ht="15.75">
      <c r="A51" s="5"/>
      <c r="B51" s="5"/>
      <c r="C51" s="5"/>
      <c r="D51" s="5"/>
      <c r="E51" s="5"/>
      <c r="F51" s="5"/>
      <c r="G51" s="1"/>
    </row>
    <row r="52" spans="1:7" ht="15.75">
      <c r="A52" s="5"/>
      <c r="B52" s="5"/>
      <c r="C52" s="5"/>
      <c r="D52" s="5"/>
      <c r="E52" s="5"/>
      <c r="F52" s="5"/>
      <c r="G52" s="1"/>
    </row>
    <row r="53" spans="1:7" ht="15.75">
      <c r="A53" s="5"/>
      <c r="B53" s="5"/>
      <c r="C53" s="5"/>
      <c r="D53" s="5"/>
      <c r="E53" s="5"/>
      <c r="F53" s="5"/>
      <c r="G53" s="1"/>
    </row>
    <row r="54" spans="1:7" ht="15.75">
      <c r="A54" s="5"/>
      <c r="B54" s="5"/>
      <c r="C54" s="5"/>
      <c r="D54" s="5"/>
      <c r="E54" s="5"/>
      <c r="F54" s="5"/>
      <c r="G54" s="1"/>
    </row>
    <row r="55" spans="1:7" ht="15.75">
      <c r="A55" s="5"/>
      <c r="B55" s="5"/>
      <c r="C55" s="5"/>
      <c r="D55" s="5"/>
      <c r="E55" s="5"/>
      <c r="F55" s="5"/>
      <c r="G55" s="1"/>
    </row>
    <row r="56" spans="1:7" ht="15.75">
      <c r="A56" s="5"/>
      <c r="B56" s="5"/>
      <c r="C56" s="5"/>
      <c r="D56" s="5"/>
      <c r="E56" s="5"/>
      <c r="F56" s="5"/>
      <c r="G56" s="1"/>
    </row>
    <row r="57" spans="1:7" ht="15.75">
      <c r="A57" s="5"/>
      <c r="B57" s="5"/>
      <c r="C57" s="5"/>
      <c r="D57" s="5"/>
      <c r="E57" s="5"/>
      <c r="F57" s="5"/>
      <c r="G57" s="1"/>
    </row>
    <row r="58" spans="1:7" ht="15.75">
      <c r="A58" s="5"/>
      <c r="B58" s="5"/>
      <c r="C58" s="5"/>
      <c r="D58" s="5"/>
      <c r="E58" s="5"/>
      <c r="F58" s="5"/>
      <c r="G58" s="1"/>
    </row>
    <row r="59" spans="1:7" ht="15.75">
      <c r="A59" s="5"/>
      <c r="B59" s="5"/>
      <c r="C59" s="5"/>
      <c r="D59" s="5"/>
      <c r="E59" s="5"/>
      <c r="F59" s="5"/>
      <c r="G59" s="1"/>
    </row>
    <row r="60" spans="1:7" ht="15.75">
      <c r="A60" s="5"/>
      <c r="B60" s="5"/>
      <c r="C60" s="5"/>
      <c r="D60" s="5"/>
      <c r="E60" s="5"/>
      <c r="F60" s="5"/>
      <c r="G60" s="1"/>
    </row>
    <row r="61" spans="1:7" ht="15.75">
      <c r="A61" s="5"/>
      <c r="B61" s="5"/>
      <c r="C61" s="5"/>
      <c r="D61" s="5"/>
      <c r="E61" s="5"/>
      <c r="F61" s="5"/>
      <c r="G61" s="1"/>
    </row>
    <row r="62" spans="1:7" ht="15.75">
      <c r="A62" s="5"/>
      <c r="B62" s="5"/>
      <c r="C62" s="5"/>
      <c r="D62" s="5"/>
      <c r="E62" s="5"/>
      <c r="F62" s="5"/>
      <c r="G62" s="1"/>
    </row>
    <row r="63" spans="1:7" ht="15.75">
      <c r="A63" s="5"/>
      <c r="B63" s="5"/>
      <c r="C63" s="5"/>
      <c r="D63" s="5"/>
      <c r="E63" s="5"/>
      <c r="F63" s="5"/>
      <c r="G63" s="1"/>
    </row>
    <row r="64" spans="1:7" ht="15.75">
      <c r="A64" s="5"/>
      <c r="B64" s="5"/>
      <c r="C64" s="5"/>
      <c r="D64" s="5"/>
      <c r="E64" s="5"/>
      <c r="F64" s="5"/>
      <c r="G64" s="1"/>
    </row>
    <row r="65" spans="1:7" ht="15.75">
      <c r="A65" s="5"/>
      <c r="B65" s="5"/>
      <c r="C65" s="5"/>
      <c r="D65" s="5"/>
      <c r="E65" s="5"/>
      <c r="F65" s="5"/>
      <c r="G65" s="1"/>
    </row>
    <row r="66" spans="1:7" ht="15.75">
      <c r="A66" s="5"/>
      <c r="B66" s="5"/>
      <c r="C66" s="5"/>
      <c r="D66" s="5"/>
      <c r="E66" s="5"/>
      <c r="F66" s="5"/>
      <c r="G66" s="1"/>
    </row>
  </sheetData>
  <sheetProtection/>
  <mergeCells count="6">
    <mergeCell ref="A1:L1"/>
    <mergeCell ref="A6:B6"/>
    <mergeCell ref="G6:H6"/>
    <mergeCell ref="A2:J2"/>
    <mergeCell ref="A3:J3"/>
    <mergeCell ref="A4:J4"/>
  </mergeCells>
  <printOptions/>
  <pageMargins left="0.5" right="0.2" top="0.23" bottom="0.16" header="0.15748031496062992" footer="0.15748031496062992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0"/>
  <sheetViews>
    <sheetView tabSelected="1" view="pageBreakPreview" zoomScaleSheetLayoutView="100" zoomScalePageLayoutView="0" workbookViewId="0" topLeftCell="A1">
      <selection activeCell="L4" sqref="L4"/>
    </sheetView>
  </sheetViews>
  <sheetFormatPr defaultColWidth="9.00390625" defaultRowHeight="12.75"/>
  <cols>
    <col min="1" max="1" width="6.75390625" style="51" customWidth="1"/>
    <col min="2" max="2" width="57.375" style="50" customWidth="1"/>
    <col min="3" max="3" width="1.00390625" style="50" hidden="1" customWidth="1"/>
    <col min="4" max="4" width="16.375" style="50" customWidth="1"/>
    <col min="5" max="16384" width="9.125" style="50" customWidth="1"/>
  </cols>
  <sheetData>
    <row r="1" spans="1:4" ht="29.25" customHeight="1">
      <c r="A1" s="277" t="s">
        <v>410</v>
      </c>
      <c r="B1" s="277"/>
      <c r="C1" s="277"/>
      <c r="D1" s="277"/>
    </row>
    <row r="2" spans="1:4" ht="48.75" customHeight="1">
      <c r="A2" s="298" t="s">
        <v>167</v>
      </c>
      <c r="B2" s="298"/>
      <c r="C2" s="298"/>
      <c r="D2" s="298"/>
    </row>
    <row r="3" spans="1:4" ht="22.5" customHeight="1">
      <c r="A3" s="298" t="s">
        <v>102</v>
      </c>
      <c r="B3" s="298"/>
      <c r="C3" s="298"/>
      <c r="D3" s="298"/>
    </row>
    <row r="4" ht="27.75" customHeight="1">
      <c r="D4" s="52" t="s">
        <v>14</v>
      </c>
    </row>
    <row r="5" spans="1:4" s="55" customFormat="1" ht="32.25" customHeight="1">
      <c r="A5" s="53" t="s">
        <v>103</v>
      </c>
      <c r="B5" s="54" t="s">
        <v>168</v>
      </c>
      <c r="C5" s="54" t="s">
        <v>169</v>
      </c>
      <c r="D5" s="54" t="s">
        <v>170</v>
      </c>
    </row>
    <row r="6" spans="1:4" s="55" customFormat="1" ht="15.75">
      <c r="A6" s="299" t="s">
        <v>171</v>
      </c>
      <c r="B6" s="299"/>
      <c r="C6" s="299"/>
      <c r="D6" s="299"/>
    </row>
    <row r="7" spans="1:4" ht="21" customHeight="1">
      <c r="A7" s="106" t="s">
        <v>1</v>
      </c>
      <c r="B7" s="101" t="s">
        <v>172</v>
      </c>
      <c r="C7" s="100">
        <v>150</v>
      </c>
      <c r="D7" s="100">
        <v>223</v>
      </c>
    </row>
    <row r="8" spans="1:4" ht="21" customHeight="1">
      <c r="A8" s="106" t="s">
        <v>2</v>
      </c>
      <c r="B8" s="101" t="s">
        <v>173</v>
      </c>
      <c r="C8" s="100">
        <v>2200</v>
      </c>
      <c r="D8" s="100">
        <v>2218</v>
      </c>
    </row>
    <row r="9" spans="1:4" ht="21" customHeight="1">
      <c r="A9" s="106" t="s">
        <v>3</v>
      </c>
      <c r="B9" s="101" t="s">
        <v>174</v>
      </c>
      <c r="C9" s="100">
        <v>100</v>
      </c>
      <c r="D9" s="100">
        <v>100</v>
      </c>
    </row>
    <row r="10" spans="1:4" ht="21" customHeight="1">
      <c r="A10" s="106" t="s">
        <v>4</v>
      </c>
      <c r="B10" s="101" t="s">
        <v>175</v>
      </c>
      <c r="C10" s="100"/>
      <c r="D10" s="100">
        <v>140</v>
      </c>
    </row>
    <row r="11" spans="1:4" ht="18.75" customHeight="1">
      <c r="A11" s="294" t="s">
        <v>5</v>
      </c>
      <c r="B11" s="102" t="s">
        <v>176</v>
      </c>
      <c r="C11" s="100"/>
      <c r="D11" s="100"/>
    </row>
    <row r="12" spans="1:4" ht="16.5" customHeight="1">
      <c r="A12" s="294"/>
      <c r="B12" s="101" t="s">
        <v>177</v>
      </c>
      <c r="C12" s="100">
        <v>3580</v>
      </c>
      <c r="D12" s="100">
        <v>3666</v>
      </c>
    </row>
    <row r="13" spans="1:4" ht="18.75" customHeight="1">
      <c r="A13" s="294"/>
      <c r="B13" s="101" t="s">
        <v>178</v>
      </c>
      <c r="C13" s="100">
        <v>590</v>
      </c>
      <c r="D13" s="100">
        <v>604</v>
      </c>
    </row>
    <row r="14" spans="1:4" ht="17.25" customHeight="1">
      <c r="A14" s="294"/>
      <c r="B14" s="101" t="s">
        <v>179</v>
      </c>
      <c r="C14" s="100">
        <v>160</v>
      </c>
      <c r="D14" s="100">
        <v>164</v>
      </c>
    </row>
    <row r="15" spans="1:4" ht="18" customHeight="1">
      <c r="A15" s="294"/>
      <c r="B15" s="101" t="s">
        <v>180</v>
      </c>
      <c r="C15" s="100">
        <v>440</v>
      </c>
      <c r="D15" s="100">
        <v>450</v>
      </c>
    </row>
    <row r="16" spans="1:4" ht="18" customHeight="1">
      <c r="A16" s="294"/>
      <c r="B16" s="101" t="s">
        <v>181</v>
      </c>
      <c r="C16" s="100">
        <v>450</v>
      </c>
      <c r="D16" s="100">
        <v>461</v>
      </c>
    </row>
    <row r="17" spans="1:4" ht="16.5" customHeight="1">
      <c r="A17" s="294"/>
      <c r="B17" s="101" t="s">
        <v>182</v>
      </c>
      <c r="C17" s="100">
        <v>60</v>
      </c>
      <c r="D17" s="100">
        <v>61</v>
      </c>
    </row>
    <row r="18" spans="1:4" ht="17.25" customHeight="1">
      <c r="A18" s="294"/>
      <c r="B18" s="101" t="s">
        <v>183</v>
      </c>
      <c r="C18" s="100">
        <v>235</v>
      </c>
      <c r="D18" s="100">
        <v>241</v>
      </c>
    </row>
    <row r="19" spans="1:4" ht="18.75" customHeight="1">
      <c r="A19" s="294"/>
      <c r="B19" s="101" t="s">
        <v>184</v>
      </c>
      <c r="C19" s="100">
        <v>80</v>
      </c>
      <c r="D19" s="100">
        <v>82</v>
      </c>
    </row>
    <row r="20" spans="1:4" ht="16.5" customHeight="1">
      <c r="A20" s="294"/>
      <c r="B20" s="101" t="s">
        <v>185</v>
      </c>
      <c r="C20" s="100">
        <v>160</v>
      </c>
      <c r="D20" s="100">
        <v>164</v>
      </c>
    </row>
    <row r="21" spans="1:4" ht="18.75" customHeight="1">
      <c r="A21" s="294"/>
      <c r="B21" s="101" t="s">
        <v>186</v>
      </c>
      <c r="C21" s="100"/>
      <c r="D21" s="100">
        <v>400</v>
      </c>
    </row>
    <row r="22" spans="1:4" ht="18" customHeight="1">
      <c r="A22" s="294"/>
      <c r="B22" s="101" t="s">
        <v>187</v>
      </c>
      <c r="C22" s="100">
        <v>160</v>
      </c>
      <c r="D22" s="100">
        <v>82</v>
      </c>
    </row>
    <row r="23" spans="1:4" ht="18" customHeight="1">
      <c r="A23" s="294"/>
      <c r="B23" s="101" t="s">
        <v>186</v>
      </c>
      <c r="C23" s="100"/>
      <c r="D23" s="100">
        <v>140</v>
      </c>
    </row>
    <row r="24" spans="1:4" s="105" customFormat="1" ht="17.25" customHeight="1">
      <c r="A24" s="294"/>
      <c r="B24" s="103" t="s">
        <v>188</v>
      </c>
      <c r="C24" s="104">
        <f>SUM(C12:C22)</f>
        <v>5915</v>
      </c>
      <c r="D24" s="104">
        <f>SUM(D12:D23)</f>
        <v>6515</v>
      </c>
    </row>
    <row r="25" spans="1:4" ht="3" customHeight="1" hidden="1">
      <c r="A25" s="106"/>
      <c r="B25" s="101"/>
      <c r="C25" s="101"/>
      <c r="D25" s="101"/>
    </row>
    <row r="26" spans="1:4" ht="72" customHeight="1" hidden="1">
      <c r="A26" s="106"/>
      <c r="B26" s="101"/>
      <c r="C26" s="101"/>
      <c r="D26" s="101"/>
    </row>
    <row r="27" spans="1:4" ht="18" customHeight="1">
      <c r="A27" s="295" t="s">
        <v>6</v>
      </c>
      <c r="B27" s="8" t="s">
        <v>189</v>
      </c>
      <c r="C27" s="101"/>
      <c r="D27" s="101"/>
    </row>
    <row r="28" spans="1:4" ht="20.25" customHeight="1">
      <c r="A28" s="295"/>
      <c r="B28" s="101" t="s">
        <v>190</v>
      </c>
      <c r="C28" s="101"/>
      <c r="D28" s="101">
        <v>500</v>
      </c>
    </row>
    <row r="29" spans="1:4" ht="17.25" customHeight="1">
      <c r="A29" s="295"/>
      <c r="B29" s="101" t="s">
        <v>191</v>
      </c>
      <c r="C29" s="101"/>
      <c r="D29" s="101">
        <v>300</v>
      </c>
    </row>
    <row r="30" spans="1:4" ht="16.5" customHeight="1">
      <c r="A30" s="295"/>
      <c r="B30" s="101" t="s">
        <v>192</v>
      </c>
      <c r="C30" s="101"/>
      <c r="D30" s="101">
        <v>400</v>
      </c>
    </row>
    <row r="31" spans="1:4" ht="20.25" customHeight="1">
      <c r="A31" s="295"/>
      <c r="B31" s="101" t="s">
        <v>193</v>
      </c>
      <c r="C31" s="101"/>
      <c r="D31" s="101">
        <v>200</v>
      </c>
    </row>
    <row r="32" spans="1:4" ht="20.25" customHeight="1">
      <c r="A32" s="295"/>
      <c r="B32" s="101" t="s">
        <v>194</v>
      </c>
      <c r="C32" s="101"/>
      <c r="D32" s="101">
        <v>500</v>
      </c>
    </row>
    <row r="33" spans="1:4" ht="20.25" customHeight="1">
      <c r="A33" s="295"/>
      <c r="B33" s="101" t="s">
        <v>195</v>
      </c>
      <c r="C33" s="101"/>
      <c r="D33" s="101">
        <v>400</v>
      </c>
    </row>
    <row r="34" spans="1:4" ht="17.25" customHeight="1">
      <c r="A34" s="295"/>
      <c r="B34" s="101" t="s">
        <v>196</v>
      </c>
      <c r="C34" s="101"/>
      <c r="D34" s="101">
        <v>200</v>
      </c>
    </row>
    <row r="35" spans="1:4" ht="19.5" customHeight="1">
      <c r="A35" s="295"/>
      <c r="B35" s="8" t="s">
        <v>197</v>
      </c>
      <c r="C35" s="101"/>
      <c r="D35" s="8">
        <f>SUM(D28:D34)</f>
        <v>2500</v>
      </c>
    </row>
    <row r="36" spans="1:4" ht="21.75" customHeight="1">
      <c r="A36" s="106" t="s">
        <v>7</v>
      </c>
      <c r="B36" s="106" t="s">
        <v>198</v>
      </c>
      <c r="C36" s="107">
        <v>350</v>
      </c>
      <c r="D36" s="107">
        <v>300</v>
      </c>
    </row>
    <row r="37" spans="1:4" ht="21.75" customHeight="1">
      <c r="A37" s="106" t="s">
        <v>199</v>
      </c>
      <c r="B37" s="106" t="s">
        <v>200</v>
      </c>
      <c r="C37" s="107"/>
      <c r="D37" s="107">
        <v>1271</v>
      </c>
    </row>
    <row r="38" spans="1:4" ht="21.75" customHeight="1">
      <c r="A38" s="106" t="s">
        <v>201</v>
      </c>
      <c r="B38" s="106" t="s">
        <v>202</v>
      </c>
      <c r="C38" s="107">
        <v>1176</v>
      </c>
      <c r="D38" s="107">
        <v>1400</v>
      </c>
    </row>
    <row r="39" spans="1:4" ht="21.75" customHeight="1">
      <c r="A39" s="106" t="s">
        <v>203</v>
      </c>
      <c r="B39" s="106" t="s">
        <v>204</v>
      </c>
      <c r="C39" s="107"/>
      <c r="D39" s="107">
        <v>2500</v>
      </c>
    </row>
    <row r="40" spans="1:4" ht="21.75" customHeight="1">
      <c r="A40" s="106" t="s">
        <v>205</v>
      </c>
      <c r="B40" s="106" t="s">
        <v>206</v>
      </c>
      <c r="C40" s="107"/>
      <c r="D40" s="107">
        <v>3810</v>
      </c>
    </row>
    <row r="41" spans="1:4" s="3" customFormat="1" ht="19.5" customHeight="1">
      <c r="A41" s="106" t="s">
        <v>207</v>
      </c>
      <c r="B41" s="59" t="s">
        <v>208</v>
      </c>
      <c r="C41" s="7">
        <v>16210</v>
      </c>
      <c r="D41" s="7">
        <v>15500</v>
      </c>
    </row>
    <row r="42" spans="1:4" s="3" customFormat="1" ht="19.5" customHeight="1">
      <c r="A42" s="106" t="s">
        <v>211</v>
      </c>
      <c r="B42" s="59" t="s">
        <v>221</v>
      </c>
      <c r="C42" s="7"/>
      <c r="D42" s="7">
        <v>700</v>
      </c>
    </row>
    <row r="43" spans="1:4" s="3" customFormat="1" ht="19.5" customHeight="1">
      <c r="A43" s="106" t="s">
        <v>213</v>
      </c>
      <c r="B43" s="59" t="s">
        <v>225</v>
      </c>
      <c r="C43" s="7"/>
      <c r="D43" s="7">
        <v>200</v>
      </c>
    </row>
    <row r="44" spans="1:4" s="3" customFormat="1" ht="19.5" customHeight="1">
      <c r="A44" s="106" t="s">
        <v>219</v>
      </c>
      <c r="B44" s="59" t="s">
        <v>226</v>
      </c>
      <c r="C44" s="7"/>
      <c r="D44" s="7">
        <v>150</v>
      </c>
    </row>
    <row r="45" spans="1:4" s="3" customFormat="1" ht="19.5" customHeight="1">
      <c r="A45" s="106" t="s">
        <v>220</v>
      </c>
      <c r="B45" s="59" t="s">
        <v>227</v>
      </c>
      <c r="C45" s="7"/>
      <c r="D45" s="7">
        <v>70</v>
      </c>
    </row>
    <row r="46" spans="1:4" s="3" customFormat="1" ht="19.5" customHeight="1">
      <c r="A46" s="106" t="s">
        <v>228</v>
      </c>
      <c r="B46" s="59" t="s">
        <v>236</v>
      </c>
      <c r="C46" s="7"/>
      <c r="D46" s="7">
        <v>100</v>
      </c>
    </row>
    <row r="47" spans="1:4" s="3" customFormat="1" ht="19.5" customHeight="1">
      <c r="A47" s="106" t="s">
        <v>229</v>
      </c>
      <c r="B47" s="59" t="s">
        <v>237</v>
      </c>
      <c r="C47" s="7"/>
      <c r="D47" s="7">
        <v>50</v>
      </c>
    </row>
    <row r="48" spans="1:4" s="3" customFormat="1" ht="19.5" customHeight="1">
      <c r="A48" s="106" t="s">
        <v>230</v>
      </c>
      <c r="B48" s="59" t="s">
        <v>238</v>
      </c>
      <c r="C48" s="7"/>
      <c r="D48" s="7">
        <v>25</v>
      </c>
    </row>
    <row r="49" spans="1:4" s="3" customFormat="1" ht="19.5" customHeight="1">
      <c r="A49" s="106" t="s">
        <v>234</v>
      </c>
      <c r="B49" s="59" t="s">
        <v>239</v>
      </c>
      <c r="C49" s="7"/>
      <c r="D49" s="7">
        <v>50</v>
      </c>
    </row>
    <row r="50" spans="1:4" s="3" customFormat="1" ht="19.5" customHeight="1">
      <c r="A50" s="106" t="s">
        <v>235</v>
      </c>
      <c r="B50" s="59" t="s">
        <v>240</v>
      </c>
      <c r="C50" s="7"/>
      <c r="D50" s="7">
        <v>200</v>
      </c>
    </row>
    <row r="51" spans="1:4" s="3" customFormat="1" ht="21" customHeight="1">
      <c r="A51" s="296" t="s">
        <v>209</v>
      </c>
      <c r="B51" s="296"/>
      <c r="C51" s="6">
        <v>40805</v>
      </c>
      <c r="D51" s="6">
        <f>SUM(D7:D10,D24,D35,D36:D50)</f>
        <v>38022</v>
      </c>
    </row>
    <row r="52" spans="1:4" s="3" customFormat="1" ht="21" customHeight="1">
      <c r="A52" s="297" t="s">
        <v>210</v>
      </c>
      <c r="B52" s="297"/>
      <c r="C52" s="297"/>
      <c r="D52" s="297"/>
    </row>
    <row r="53" spans="1:4" s="3" customFormat="1" ht="19.5" customHeight="1">
      <c r="A53" s="61" t="s">
        <v>228</v>
      </c>
      <c r="B53" s="61" t="s">
        <v>212</v>
      </c>
      <c r="C53" s="6"/>
      <c r="D53" s="7">
        <v>1000</v>
      </c>
    </row>
    <row r="54" spans="1:4" s="2" customFormat="1" ht="25.5" customHeight="1">
      <c r="A54" s="57" t="s">
        <v>229</v>
      </c>
      <c r="B54" s="59" t="s">
        <v>214</v>
      </c>
      <c r="C54" s="7"/>
      <c r="D54" s="7">
        <v>2162</v>
      </c>
    </row>
    <row r="55" spans="1:4" s="2" customFormat="1" ht="25.5" customHeight="1">
      <c r="A55" s="61" t="s">
        <v>230</v>
      </c>
      <c r="B55" s="59" t="s">
        <v>222</v>
      </c>
      <c r="C55" s="7"/>
      <c r="D55" s="7">
        <v>445</v>
      </c>
    </row>
    <row r="56" spans="1:4" s="2" customFormat="1" ht="25.5" customHeight="1">
      <c r="A56" s="293" t="s">
        <v>215</v>
      </c>
      <c r="B56" s="293"/>
      <c r="C56" s="7"/>
      <c r="D56" s="6">
        <f>SUM(D53:D55)</f>
        <v>3607</v>
      </c>
    </row>
    <row r="58" ht="28.5" customHeight="1"/>
    <row r="60" ht="15">
      <c r="B60" s="108"/>
    </row>
  </sheetData>
  <sheetProtection/>
  <mergeCells count="9">
    <mergeCell ref="A56:B56"/>
    <mergeCell ref="A11:A24"/>
    <mergeCell ref="A27:A35"/>
    <mergeCell ref="A51:B51"/>
    <mergeCell ref="A52:D52"/>
    <mergeCell ref="A1:D1"/>
    <mergeCell ref="A2:D2"/>
    <mergeCell ref="A3:D3"/>
    <mergeCell ref="A6:D6"/>
  </mergeCells>
  <printOptions/>
  <pageMargins left="0.75" right="0.75" top="0.71" bottom="0.77" header="0.5" footer="1.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2"/>
  <sheetViews>
    <sheetView view="pageBreakPreview" zoomScale="90" zoomScaleSheetLayoutView="90" zoomScalePageLayoutView="0" workbookViewId="0" topLeftCell="A1">
      <selection activeCell="A1" sqref="A1:AI1"/>
    </sheetView>
  </sheetViews>
  <sheetFormatPr defaultColWidth="17.25390625" defaultRowHeight="12.75"/>
  <cols>
    <col min="1" max="1" width="4.625" style="31" customWidth="1"/>
    <col min="2" max="2" width="27.625" style="32" customWidth="1"/>
    <col min="3" max="5" width="8.25390625" style="33" customWidth="1"/>
    <col min="6" max="11" width="8.25390625" style="11" customWidth="1"/>
    <col min="12" max="32" width="8.25390625" style="31" customWidth="1"/>
    <col min="33" max="34" width="10.875" style="31" customWidth="1"/>
    <col min="35" max="35" width="10.125" style="31" customWidth="1"/>
    <col min="36" max="83" width="5.875" style="34" customWidth="1"/>
    <col min="84" max="16384" width="17.25390625" style="34" customWidth="1"/>
  </cols>
  <sheetData>
    <row r="1" spans="1:35" s="10" customFormat="1" ht="27" customHeight="1">
      <c r="A1" s="231" t="s">
        <v>403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</row>
    <row r="2" spans="1:35" s="10" customFormat="1" ht="82.5" customHeight="1">
      <c r="A2" s="232" t="s">
        <v>70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</row>
    <row r="3" spans="1:35" s="10" customFormat="1" ht="22.5" customHeight="1">
      <c r="A3" s="11"/>
      <c r="B3" s="12"/>
      <c r="C3" s="13"/>
      <c r="D3" s="13"/>
      <c r="E3" s="13"/>
      <c r="F3" s="14"/>
      <c r="G3" s="14"/>
      <c r="H3" s="14"/>
      <c r="I3" s="15"/>
      <c r="J3" s="15"/>
      <c r="K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pans="1:35" s="10" customFormat="1" ht="25.5" customHeight="1">
      <c r="A4" s="11"/>
      <c r="B4" s="12"/>
      <c r="C4" s="13"/>
      <c r="D4" s="13"/>
      <c r="E4" s="13"/>
      <c r="F4" s="14"/>
      <c r="G4" s="14"/>
      <c r="H4" s="14"/>
      <c r="I4" s="15"/>
      <c r="J4" s="15"/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233" t="s">
        <v>71</v>
      </c>
      <c r="AE4" s="233"/>
      <c r="AF4" s="233"/>
      <c r="AG4" s="233"/>
      <c r="AH4" s="233"/>
      <c r="AI4" s="233"/>
    </row>
    <row r="5" spans="1:35" s="10" customFormat="1" ht="18.75" customHeight="1">
      <c r="A5" s="11"/>
      <c r="B5" s="12"/>
      <c r="C5" s="13"/>
      <c r="D5" s="13"/>
      <c r="E5" s="13"/>
      <c r="F5" s="14"/>
      <c r="G5" s="14"/>
      <c r="H5" s="14"/>
      <c r="I5" s="15"/>
      <c r="J5" s="15"/>
      <c r="K5" s="15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11"/>
      <c r="AE5" s="111"/>
      <c r="AF5" s="111"/>
      <c r="AG5" s="111"/>
      <c r="AH5" s="111"/>
      <c r="AI5" s="111"/>
    </row>
    <row r="6" spans="1:35" s="17" customFormat="1" ht="19.5" customHeight="1">
      <c r="A6" s="234" t="s">
        <v>72</v>
      </c>
      <c r="B6" s="234"/>
      <c r="C6" s="235" t="s">
        <v>73</v>
      </c>
      <c r="D6" s="236"/>
      <c r="E6" s="236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8"/>
      <c r="V6" s="110"/>
      <c r="W6" s="110"/>
      <c r="X6" s="235" t="s">
        <v>11</v>
      </c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9"/>
    </row>
    <row r="7" spans="1:35" s="18" customFormat="1" ht="69.75" customHeight="1">
      <c r="A7" s="234"/>
      <c r="B7" s="234"/>
      <c r="C7" s="229" t="s">
        <v>74</v>
      </c>
      <c r="D7" s="230"/>
      <c r="E7" s="228"/>
      <c r="F7" s="226" t="s">
        <v>75</v>
      </c>
      <c r="G7" s="227"/>
      <c r="H7" s="228"/>
      <c r="I7" s="226" t="s">
        <v>16</v>
      </c>
      <c r="J7" s="227"/>
      <c r="K7" s="228"/>
      <c r="L7" s="226" t="s">
        <v>25</v>
      </c>
      <c r="M7" s="227"/>
      <c r="N7" s="228"/>
      <c r="O7" s="226" t="s">
        <v>26</v>
      </c>
      <c r="P7" s="227"/>
      <c r="Q7" s="228"/>
      <c r="R7" s="226" t="s">
        <v>76</v>
      </c>
      <c r="S7" s="227"/>
      <c r="T7" s="228"/>
      <c r="U7" s="226" t="s">
        <v>77</v>
      </c>
      <c r="V7" s="227"/>
      <c r="W7" s="228"/>
      <c r="X7" s="226" t="s">
        <v>233</v>
      </c>
      <c r="Y7" s="227"/>
      <c r="Z7" s="228"/>
      <c r="AA7" s="226" t="s">
        <v>78</v>
      </c>
      <c r="AB7" s="227"/>
      <c r="AC7" s="228"/>
      <c r="AD7" s="226" t="s">
        <v>79</v>
      </c>
      <c r="AE7" s="227"/>
      <c r="AF7" s="228"/>
      <c r="AG7" s="226" t="s">
        <v>80</v>
      </c>
      <c r="AH7" s="227"/>
      <c r="AI7" s="228"/>
    </row>
    <row r="8" spans="1:35" s="18" customFormat="1" ht="36" customHeight="1">
      <c r="A8" s="109"/>
      <c r="B8" s="109"/>
      <c r="C8" s="112" t="s">
        <v>217</v>
      </c>
      <c r="D8" s="112" t="s">
        <v>218</v>
      </c>
      <c r="E8" s="112" t="s">
        <v>224</v>
      </c>
      <c r="F8" s="112" t="s">
        <v>217</v>
      </c>
      <c r="G8" s="112" t="s">
        <v>218</v>
      </c>
      <c r="H8" s="112" t="s">
        <v>223</v>
      </c>
      <c r="I8" s="112" t="s">
        <v>217</v>
      </c>
      <c r="J8" s="112" t="s">
        <v>218</v>
      </c>
      <c r="K8" s="112" t="s">
        <v>223</v>
      </c>
      <c r="L8" s="112" t="s">
        <v>217</v>
      </c>
      <c r="M8" s="112" t="s">
        <v>218</v>
      </c>
      <c r="N8" s="112" t="s">
        <v>223</v>
      </c>
      <c r="O8" s="112" t="s">
        <v>217</v>
      </c>
      <c r="P8" s="112" t="s">
        <v>218</v>
      </c>
      <c r="Q8" s="112" t="s">
        <v>223</v>
      </c>
      <c r="R8" s="112" t="s">
        <v>217</v>
      </c>
      <c r="S8" s="112" t="s">
        <v>218</v>
      </c>
      <c r="T8" s="112" t="s">
        <v>224</v>
      </c>
      <c r="U8" s="112" t="s">
        <v>217</v>
      </c>
      <c r="V8" s="112" t="s">
        <v>218</v>
      </c>
      <c r="W8" s="112" t="s">
        <v>223</v>
      </c>
      <c r="X8" s="112" t="s">
        <v>217</v>
      </c>
      <c r="Y8" s="112" t="s">
        <v>218</v>
      </c>
      <c r="Z8" s="112" t="s">
        <v>224</v>
      </c>
      <c r="AA8" s="112" t="s">
        <v>217</v>
      </c>
      <c r="AB8" s="112" t="s">
        <v>218</v>
      </c>
      <c r="AC8" s="112" t="s">
        <v>223</v>
      </c>
      <c r="AD8" s="112" t="s">
        <v>217</v>
      </c>
      <c r="AE8" s="112" t="s">
        <v>218</v>
      </c>
      <c r="AF8" s="112" t="s">
        <v>223</v>
      </c>
      <c r="AG8" s="112" t="s">
        <v>217</v>
      </c>
      <c r="AH8" s="112" t="s">
        <v>218</v>
      </c>
      <c r="AI8" s="112" t="s">
        <v>224</v>
      </c>
    </row>
    <row r="9" spans="1:35" s="21" customFormat="1" ht="42" customHeight="1">
      <c r="A9" s="19">
        <v>1</v>
      </c>
      <c r="B9" s="20" t="s">
        <v>81</v>
      </c>
      <c r="C9" s="187">
        <v>2648</v>
      </c>
      <c r="D9" s="187">
        <v>2648</v>
      </c>
      <c r="E9" s="187">
        <v>2648</v>
      </c>
      <c r="F9" s="187"/>
      <c r="G9" s="187"/>
      <c r="H9" s="187"/>
      <c r="I9" s="187"/>
      <c r="J9" s="187"/>
      <c r="K9" s="187"/>
      <c r="L9" s="188">
        <v>13039</v>
      </c>
      <c r="M9" s="188">
        <v>14091</v>
      </c>
      <c r="N9" s="188">
        <v>14980</v>
      </c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>
        <v>104503</v>
      </c>
      <c r="AE9" s="188">
        <v>104697</v>
      </c>
      <c r="AF9" s="188">
        <v>105205</v>
      </c>
      <c r="AG9" s="188">
        <v>120190</v>
      </c>
      <c r="AH9" s="188">
        <v>121436</v>
      </c>
      <c r="AI9" s="188">
        <v>122833</v>
      </c>
    </row>
    <row r="10" spans="1:35" s="24" customFormat="1" ht="42" customHeight="1">
      <c r="A10" s="22">
        <v>2</v>
      </c>
      <c r="B10" s="23" t="s">
        <v>82</v>
      </c>
      <c r="C10" s="189">
        <v>79353</v>
      </c>
      <c r="D10" s="189">
        <v>79353</v>
      </c>
      <c r="E10" s="189">
        <v>80853</v>
      </c>
      <c r="F10" s="189"/>
      <c r="G10" s="189"/>
      <c r="H10" s="189"/>
      <c r="I10" s="189"/>
      <c r="J10" s="189"/>
      <c r="K10" s="189"/>
      <c r="L10" s="189">
        <v>7221</v>
      </c>
      <c r="M10" s="189">
        <v>7221</v>
      </c>
      <c r="N10" s="189">
        <v>7221</v>
      </c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>
        <v>6646</v>
      </c>
      <c r="AB10" s="189">
        <v>6534</v>
      </c>
      <c r="AC10" s="189">
        <v>6534</v>
      </c>
      <c r="AD10" s="189">
        <v>23646</v>
      </c>
      <c r="AE10" s="189">
        <v>24467</v>
      </c>
      <c r="AF10" s="189">
        <v>24467</v>
      </c>
      <c r="AG10" s="188">
        <v>116866</v>
      </c>
      <c r="AH10" s="188">
        <v>117575</v>
      </c>
      <c r="AI10" s="188">
        <v>119075</v>
      </c>
    </row>
    <row r="11" spans="1:35" s="24" customFormat="1" ht="42" customHeight="1">
      <c r="A11" s="19">
        <v>3</v>
      </c>
      <c r="B11" s="23" t="s">
        <v>83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>
        <v>7281</v>
      </c>
      <c r="M11" s="189">
        <v>7281</v>
      </c>
      <c r="N11" s="189">
        <v>7281</v>
      </c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>
        <v>4500</v>
      </c>
      <c r="AB11" s="189">
        <v>4500</v>
      </c>
      <c r="AC11" s="189">
        <v>4500</v>
      </c>
      <c r="AD11" s="189">
        <v>121131</v>
      </c>
      <c r="AE11" s="189">
        <v>121597</v>
      </c>
      <c r="AF11" s="189">
        <v>121597</v>
      </c>
      <c r="AG11" s="188">
        <v>132912</v>
      </c>
      <c r="AH11" s="188">
        <v>133378</v>
      </c>
      <c r="AI11" s="188">
        <v>133378</v>
      </c>
    </row>
    <row r="12" spans="1:35" s="24" customFormat="1" ht="42" customHeight="1">
      <c r="A12" s="22">
        <v>4</v>
      </c>
      <c r="B12" s="23" t="s">
        <v>84</v>
      </c>
      <c r="C12" s="189"/>
      <c r="D12" s="189">
        <v>85</v>
      </c>
      <c r="E12" s="189">
        <v>85</v>
      </c>
      <c r="F12" s="189"/>
      <c r="G12" s="189"/>
      <c r="H12" s="189"/>
      <c r="I12" s="189"/>
      <c r="J12" s="189"/>
      <c r="K12" s="189"/>
      <c r="L12" s="189">
        <v>6411</v>
      </c>
      <c r="M12" s="189">
        <v>6411</v>
      </c>
      <c r="N12" s="189">
        <v>6411</v>
      </c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>
        <v>1821</v>
      </c>
      <c r="AB12" s="189">
        <v>1821</v>
      </c>
      <c r="AC12" s="189">
        <v>1821</v>
      </c>
      <c r="AD12" s="189">
        <v>26243</v>
      </c>
      <c r="AE12" s="189">
        <v>27030</v>
      </c>
      <c r="AF12" s="189">
        <v>27360</v>
      </c>
      <c r="AG12" s="188">
        <v>34475</v>
      </c>
      <c r="AH12" s="188">
        <v>35347</v>
      </c>
      <c r="AI12" s="188">
        <v>35677</v>
      </c>
    </row>
    <row r="13" spans="1:35" s="24" customFormat="1" ht="42" customHeight="1">
      <c r="A13" s="19">
        <v>5</v>
      </c>
      <c r="B13" s="23" t="s">
        <v>85</v>
      </c>
      <c r="C13" s="189">
        <v>4871</v>
      </c>
      <c r="D13" s="189">
        <v>9237</v>
      </c>
      <c r="E13" s="189">
        <v>9346</v>
      </c>
      <c r="F13" s="189"/>
      <c r="G13" s="189"/>
      <c r="H13" s="189"/>
      <c r="I13" s="189"/>
      <c r="J13" s="189"/>
      <c r="K13" s="189"/>
      <c r="L13" s="189">
        <v>500</v>
      </c>
      <c r="M13" s="189">
        <v>500</v>
      </c>
      <c r="N13" s="189">
        <v>500</v>
      </c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>
        <v>13867</v>
      </c>
      <c r="AB13" s="189">
        <v>13867</v>
      </c>
      <c r="AC13" s="189">
        <v>13867</v>
      </c>
      <c r="AD13" s="189">
        <v>131569</v>
      </c>
      <c r="AE13" s="189">
        <v>132375</v>
      </c>
      <c r="AF13" s="189">
        <v>132375</v>
      </c>
      <c r="AG13" s="188">
        <v>150807</v>
      </c>
      <c r="AH13" s="188">
        <v>155979</v>
      </c>
      <c r="AI13" s="188">
        <v>156088</v>
      </c>
    </row>
    <row r="14" spans="1:35" s="26" customFormat="1" ht="42" customHeight="1" thickBot="1">
      <c r="A14" s="22">
        <v>6</v>
      </c>
      <c r="B14" s="25" t="s">
        <v>86</v>
      </c>
      <c r="C14" s="190">
        <f>SUM(C9:C13)</f>
        <v>86872</v>
      </c>
      <c r="D14" s="190">
        <f>SUM(D9:D13)</f>
        <v>91323</v>
      </c>
      <c r="E14" s="190">
        <f>SUM(E9:E13)</f>
        <v>92932</v>
      </c>
      <c r="F14" s="190"/>
      <c r="G14" s="190"/>
      <c r="H14" s="190"/>
      <c r="I14" s="190"/>
      <c r="J14" s="190"/>
      <c r="K14" s="190"/>
      <c r="L14" s="190">
        <f>SUM(L9:L13)</f>
        <v>34452</v>
      </c>
      <c r="M14" s="190">
        <f>SUM(M9:M13)</f>
        <v>35504</v>
      </c>
      <c r="N14" s="190">
        <f>SUM(N9:N13)</f>
        <v>36393</v>
      </c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>
        <f aca="true" t="shared" si="0" ref="AA14:AG14">SUM(AA9:AA13)</f>
        <v>26834</v>
      </c>
      <c r="AB14" s="190">
        <f>SUM(AB9:AB13)</f>
        <v>26722</v>
      </c>
      <c r="AC14" s="190">
        <f>SUM(AC9:AC13)</f>
        <v>26722</v>
      </c>
      <c r="AD14" s="190">
        <f t="shared" si="0"/>
        <v>407092</v>
      </c>
      <c r="AE14" s="190">
        <f>SUM(AE9:AE13)</f>
        <v>410166</v>
      </c>
      <c r="AF14" s="190">
        <f>SUM(AF9:AF13)</f>
        <v>411004</v>
      </c>
      <c r="AG14" s="190">
        <f t="shared" si="0"/>
        <v>555250</v>
      </c>
      <c r="AH14" s="190">
        <f>SUM(AH9:AH13)</f>
        <v>563715</v>
      </c>
      <c r="AI14" s="190">
        <f>SUM(AI9:AI13)</f>
        <v>567051</v>
      </c>
    </row>
    <row r="15" spans="1:35" s="28" customFormat="1" ht="42" customHeight="1" thickBot="1" thickTop="1">
      <c r="A15" s="19">
        <v>7</v>
      </c>
      <c r="B15" s="27" t="s">
        <v>87</v>
      </c>
      <c r="C15" s="189">
        <v>481920</v>
      </c>
      <c r="D15" s="189">
        <v>542400</v>
      </c>
      <c r="E15" s="189">
        <v>552827</v>
      </c>
      <c r="F15" s="189">
        <v>6620</v>
      </c>
      <c r="G15" s="189">
        <v>77247</v>
      </c>
      <c r="H15" s="189">
        <v>35770</v>
      </c>
      <c r="I15" s="189">
        <v>280765</v>
      </c>
      <c r="J15" s="189">
        <v>280765</v>
      </c>
      <c r="K15" s="189">
        <v>280765</v>
      </c>
      <c r="L15" s="189">
        <v>40534</v>
      </c>
      <c r="M15" s="189">
        <v>84182</v>
      </c>
      <c r="N15" s="189">
        <v>84182</v>
      </c>
      <c r="O15" s="189">
        <v>10660</v>
      </c>
      <c r="P15" s="189">
        <v>15061</v>
      </c>
      <c r="Q15" s="189">
        <v>16443</v>
      </c>
      <c r="R15" s="189">
        <v>3500</v>
      </c>
      <c r="S15" s="189">
        <v>3500</v>
      </c>
      <c r="T15" s="189">
        <v>3500</v>
      </c>
      <c r="U15" s="189">
        <v>1800</v>
      </c>
      <c r="V15" s="189">
        <v>4200</v>
      </c>
      <c r="W15" s="189">
        <v>4200</v>
      </c>
      <c r="X15" s="189"/>
      <c r="Y15" s="189">
        <v>82600</v>
      </c>
      <c r="Z15" s="189">
        <v>232600</v>
      </c>
      <c r="AA15" s="189">
        <v>182979</v>
      </c>
      <c r="AB15" s="189">
        <v>195148</v>
      </c>
      <c r="AC15" s="189">
        <v>195148</v>
      </c>
      <c r="AD15" s="189"/>
      <c r="AE15" s="189"/>
      <c r="AF15" s="189"/>
      <c r="AG15" s="189">
        <v>1008778</v>
      </c>
      <c r="AH15" s="189">
        <v>1285103</v>
      </c>
      <c r="AI15" s="189">
        <v>1405435</v>
      </c>
    </row>
    <row r="16" spans="1:35" s="30" customFormat="1" ht="42" customHeight="1" thickTop="1">
      <c r="A16" s="22">
        <v>8</v>
      </c>
      <c r="B16" s="29" t="s">
        <v>88</v>
      </c>
      <c r="C16" s="191">
        <f>SUM(C14:C15)</f>
        <v>568792</v>
      </c>
      <c r="D16" s="191">
        <f>SUM(D14,D15)</f>
        <v>633723</v>
      </c>
      <c r="E16" s="191">
        <f>SUM(E14,E15)</f>
        <v>645759</v>
      </c>
      <c r="F16" s="191">
        <f aca="true" t="shared" si="1" ref="F16:AG16">SUM(F14:F15)</f>
        <v>6620</v>
      </c>
      <c r="G16" s="191">
        <f t="shared" si="1"/>
        <v>77247</v>
      </c>
      <c r="H16" s="191">
        <f t="shared" si="1"/>
        <v>35770</v>
      </c>
      <c r="I16" s="191">
        <f t="shared" si="1"/>
        <v>280765</v>
      </c>
      <c r="J16" s="191">
        <f t="shared" si="1"/>
        <v>280765</v>
      </c>
      <c r="K16" s="191">
        <f t="shared" si="1"/>
        <v>280765</v>
      </c>
      <c r="L16" s="191">
        <f t="shared" si="1"/>
        <v>74986</v>
      </c>
      <c r="M16" s="191">
        <f t="shared" si="1"/>
        <v>119686</v>
      </c>
      <c r="N16" s="191">
        <f t="shared" si="1"/>
        <v>120575</v>
      </c>
      <c r="O16" s="191">
        <f t="shared" si="1"/>
        <v>10660</v>
      </c>
      <c r="P16" s="191">
        <f t="shared" si="1"/>
        <v>15061</v>
      </c>
      <c r="Q16" s="191">
        <f t="shared" si="1"/>
        <v>16443</v>
      </c>
      <c r="R16" s="191">
        <f t="shared" si="1"/>
        <v>3500</v>
      </c>
      <c r="S16" s="191">
        <f t="shared" si="1"/>
        <v>3500</v>
      </c>
      <c r="T16" s="191">
        <f t="shared" si="1"/>
        <v>3500</v>
      </c>
      <c r="U16" s="191">
        <f t="shared" si="1"/>
        <v>1800</v>
      </c>
      <c r="V16" s="191">
        <f t="shared" si="1"/>
        <v>4200</v>
      </c>
      <c r="W16" s="191">
        <f t="shared" si="1"/>
        <v>4200</v>
      </c>
      <c r="X16" s="191"/>
      <c r="Y16" s="191">
        <f>SUM(Y14:Y15)</f>
        <v>82600</v>
      </c>
      <c r="Z16" s="191">
        <f>SUM(Z14:Z15)</f>
        <v>232600</v>
      </c>
      <c r="AA16" s="191">
        <f>SUM(AA14:AA15)</f>
        <v>209813</v>
      </c>
      <c r="AB16" s="191">
        <f t="shared" si="1"/>
        <v>221870</v>
      </c>
      <c r="AC16" s="191">
        <f t="shared" si="1"/>
        <v>221870</v>
      </c>
      <c r="AD16" s="191">
        <f t="shared" si="1"/>
        <v>407092</v>
      </c>
      <c r="AE16" s="191">
        <f>SUM(AE14)</f>
        <v>410166</v>
      </c>
      <c r="AF16" s="191">
        <f>SUM(AF14)</f>
        <v>411004</v>
      </c>
      <c r="AG16" s="191">
        <f t="shared" si="1"/>
        <v>1564028</v>
      </c>
      <c r="AH16" s="191">
        <f>SUM(AH14:AH15)</f>
        <v>1848818</v>
      </c>
      <c r="AI16" s="191">
        <f>SUM(AI14:AI15)</f>
        <v>1972486</v>
      </c>
    </row>
    <row r="19" spans="1:2" ht="12.75">
      <c r="A19" s="14"/>
      <c r="B19" s="12"/>
    </row>
    <row r="20" spans="1:35" s="40" customFormat="1" ht="12.75">
      <c r="A20" s="35"/>
      <c r="B20" s="36"/>
      <c r="C20" s="37"/>
      <c r="D20" s="37"/>
      <c r="E20" s="37"/>
      <c r="F20" s="38"/>
      <c r="G20" s="38"/>
      <c r="H20" s="38"/>
      <c r="I20" s="38"/>
      <c r="J20" s="38"/>
      <c r="K20" s="38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</row>
    <row r="21" spans="1:2" ht="12.75">
      <c r="A21" s="14"/>
      <c r="B21" s="12"/>
    </row>
    <row r="22" spans="1:35" s="40" customFormat="1" ht="12.75">
      <c r="A22" s="35"/>
      <c r="B22" s="36"/>
      <c r="C22" s="37"/>
      <c r="D22" s="37"/>
      <c r="E22" s="37"/>
      <c r="F22" s="38"/>
      <c r="G22" s="38"/>
      <c r="H22" s="38"/>
      <c r="I22" s="38"/>
      <c r="J22" s="38"/>
      <c r="K22" s="38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</row>
    <row r="23" spans="1:35" s="24" customFormat="1" ht="12.75">
      <c r="A23" s="14"/>
      <c r="B23" s="12"/>
      <c r="C23" s="41"/>
      <c r="D23" s="41"/>
      <c r="E23" s="4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 s="24" customFormat="1" ht="12.75">
      <c r="A24" s="14"/>
      <c r="B24" s="12"/>
      <c r="C24" s="41"/>
      <c r="D24" s="41"/>
      <c r="E24" s="4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 s="24" customFormat="1" ht="12.75">
      <c r="A25" s="14"/>
      <c r="B25" s="12"/>
      <c r="C25" s="41"/>
      <c r="D25" s="41"/>
      <c r="E25" s="4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5" ht="12.75">
      <c r="A26" s="14"/>
      <c r="B26" s="12"/>
      <c r="C26" s="41"/>
      <c r="D26" s="41"/>
      <c r="E26" s="41"/>
    </row>
    <row r="27" spans="1:5" ht="12.75">
      <c r="A27" s="14"/>
      <c r="B27" s="12"/>
      <c r="C27" s="41"/>
      <c r="D27" s="41"/>
      <c r="E27" s="41"/>
    </row>
    <row r="28" spans="1:5" ht="12.75">
      <c r="A28" s="14"/>
      <c r="B28" s="12"/>
      <c r="C28" s="41"/>
      <c r="D28" s="41"/>
      <c r="E28" s="41"/>
    </row>
    <row r="29" spans="1:5" ht="12.75">
      <c r="A29" s="14"/>
      <c r="B29" s="12"/>
      <c r="C29" s="41"/>
      <c r="D29" s="41"/>
      <c r="E29" s="41"/>
    </row>
    <row r="30" spans="1:5" ht="12.75">
      <c r="A30" s="14"/>
      <c r="B30" s="12"/>
      <c r="C30" s="41"/>
      <c r="D30" s="41"/>
      <c r="E30" s="41"/>
    </row>
    <row r="31" spans="1:5" ht="12.75">
      <c r="A31" s="14"/>
      <c r="B31" s="12"/>
      <c r="C31" s="41"/>
      <c r="D31" s="41"/>
      <c r="E31" s="41"/>
    </row>
    <row r="32" spans="1:5" ht="12.75">
      <c r="A32" s="14"/>
      <c r="B32" s="12"/>
      <c r="C32" s="41"/>
      <c r="D32" s="41"/>
      <c r="E32" s="41"/>
    </row>
  </sheetData>
  <sheetProtection/>
  <mergeCells count="17">
    <mergeCell ref="A1:AI1"/>
    <mergeCell ref="A2:AI2"/>
    <mergeCell ref="AD4:AI4"/>
    <mergeCell ref="A6:B7"/>
    <mergeCell ref="C6:U6"/>
    <mergeCell ref="X6:AI6"/>
    <mergeCell ref="AG7:AI7"/>
    <mergeCell ref="O7:Q7"/>
    <mergeCell ref="R7:T7"/>
    <mergeCell ref="U7:W7"/>
    <mergeCell ref="X7:Z7"/>
    <mergeCell ref="AA7:AC7"/>
    <mergeCell ref="AD7:AF7"/>
    <mergeCell ref="C7:E7"/>
    <mergeCell ref="F7:H7"/>
    <mergeCell ref="I7:K7"/>
    <mergeCell ref="L7:N7"/>
  </mergeCells>
  <printOptions/>
  <pageMargins left="0.26" right="0.2" top="0.46" bottom="0.52" header="0.5" footer="0.5"/>
  <pageSetup horizontalDpi="600" verticalDpi="600" orientation="landscape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7"/>
  <sheetViews>
    <sheetView view="pageBreakPreview" zoomScale="70" zoomScaleSheetLayoutView="70" zoomScalePageLayoutView="0" workbookViewId="0" topLeftCell="A1">
      <pane xSplit="16845" topLeftCell="S1" activePane="topLeft" state="split"/>
      <selection pane="topLeft" activeCell="A3" sqref="A3:AG3"/>
      <selection pane="topRight" activeCell="S1" sqref="S1"/>
    </sheetView>
  </sheetViews>
  <sheetFormatPr defaultColWidth="17.25390625" defaultRowHeight="12.75"/>
  <cols>
    <col min="1" max="1" width="4.625" style="31" customWidth="1"/>
    <col min="2" max="2" width="27.625" style="32" customWidth="1"/>
    <col min="3" max="3" width="10.375" style="31" customWidth="1"/>
    <col min="4" max="6" width="11.875" style="11" customWidth="1"/>
    <col min="7" max="9" width="11.875" style="44" customWidth="1"/>
    <col min="10" max="30" width="11.875" style="31" customWidth="1"/>
    <col min="31" max="31" width="13.375" style="31" customWidth="1"/>
    <col min="32" max="32" width="13.75390625" style="31" customWidth="1"/>
    <col min="33" max="33" width="13.375" style="34" customWidth="1"/>
    <col min="34" max="240" width="5.875" style="34" customWidth="1"/>
    <col min="241" max="16384" width="17.25390625" style="34" customWidth="1"/>
  </cols>
  <sheetData>
    <row r="1" spans="1:32" s="10" customFormat="1" ht="38.25" customHeight="1">
      <c r="A1" s="246" t="s">
        <v>404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</row>
    <row r="2" spans="1:32" s="10" customFormat="1" ht="17.25" customHeight="1">
      <c r="A2" s="9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</row>
    <row r="3" spans="1:33" s="10" customFormat="1" ht="99" customHeight="1">
      <c r="A3" s="253" t="s">
        <v>89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4"/>
    </row>
    <row r="4" spans="1:33" s="10" customFormat="1" ht="43.5" customHeight="1">
      <c r="A4" s="11"/>
      <c r="B4" s="12"/>
      <c r="C4" s="14"/>
      <c r="D4" s="14"/>
      <c r="E4" s="14"/>
      <c r="F4" s="14"/>
      <c r="G4" s="42"/>
      <c r="H4" s="42"/>
      <c r="I4" s="42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231" t="s">
        <v>90</v>
      </c>
      <c r="AC4" s="231"/>
      <c r="AD4" s="231"/>
      <c r="AE4" s="231"/>
      <c r="AF4" s="231"/>
      <c r="AG4" s="252"/>
    </row>
    <row r="5" spans="1:32" s="10" customFormat="1" ht="19.5" customHeight="1">
      <c r="A5" s="11"/>
      <c r="B5" s="12"/>
      <c r="C5" s="14"/>
      <c r="D5" s="14"/>
      <c r="E5" s="14"/>
      <c r="F5" s="14"/>
      <c r="G5" s="42"/>
      <c r="H5" s="42"/>
      <c r="I5" s="42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36"/>
      <c r="AC5" s="136"/>
      <c r="AD5" s="136"/>
      <c r="AE5" s="136"/>
      <c r="AF5" s="136"/>
    </row>
    <row r="6" spans="1:32" s="10" customFormat="1" ht="17.25" customHeight="1">
      <c r="A6" s="11"/>
      <c r="B6" s="12"/>
      <c r="C6" s="14"/>
      <c r="D6" s="14"/>
      <c r="E6" s="14"/>
      <c r="F6" s="14"/>
      <c r="G6" s="42"/>
      <c r="H6" s="42"/>
      <c r="I6" s="42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11"/>
      <c r="AC6" s="111"/>
      <c r="AD6" s="111"/>
      <c r="AE6" s="136"/>
      <c r="AF6" s="136"/>
    </row>
    <row r="7" spans="1:33" s="18" customFormat="1" ht="60.75" customHeight="1">
      <c r="A7" s="248" t="s">
        <v>72</v>
      </c>
      <c r="B7" s="249"/>
      <c r="C7" s="125" t="s">
        <v>91</v>
      </c>
      <c r="D7" s="240" t="s">
        <v>8</v>
      </c>
      <c r="E7" s="243"/>
      <c r="F7" s="244"/>
      <c r="G7" s="245" t="s">
        <v>92</v>
      </c>
      <c r="H7" s="243"/>
      <c r="I7" s="244"/>
      <c r="J7" s="240" t="s">
        <v>93</v>
      </c>
      <c r="K7" s="243"/>
      <c r="L7" s="244"/>
      <c r="M7" s="240" t="s">
        <v>94</v>
      </c>
      <c r="N7" s="241"/>
      <c r="O7" s="242"/>
      <c r="P7" s="240" t="s">
        <v>39</v>
      </c>
      <c r="Q7" s="241"/>
      <c r="R7" s="242"/>
      <c r="S7" s="240" t="s">
        <v>40</v>
      </c>
      <c r="T7" s="241"/>
      <c r="U7" s="242"/>
      <c r="V7" s="240" t="s">
        <v>95</v>
      </c>
      <c r="W7" s="241"/>
      <c r="X7" s="242"/>
      <c r="Y7" s="240" t="s">
        <v>42</v>
      </c>
      <c r="Z7" s="241"/>
      <c r="AA7" s="242"/>
      <c r="AB7" s="240" t="s">
        <v>96</v>
      </c>
      <c r="AC7" s="241"/>
      <c r="AD7" s="242"/>
      <c r="AE7" s="250" t="s">
        <v>80</v>
      </c>
      <c r="AF7" s="251"/>
      <c r="AG7" s="251"/>
    </row>
    <row r="8" spans="1:33" s="18" customFormat="1" ht="60.75" customHeight="1">
      <c r="A8" s="109"/>
      <c r="B8" s="109"/>
      <c r="C8" s="112"/>
      <c r="D8" s="112" t="s">
        <v>217</v>
      </c>
      <c r="E8" s="112" t="s">
        <v>218</v>
      </c>
      <c r="F8" s="112" t="s">
        <v>223</v>
      </c>
      <c r="G8" s="112" t="s">
        <v>217</v>
      </c>
      <c r="H8" s="112" t="s">
        <v>218</v>
      </c>
      <c r="I8" s="112" t="s">
        <v>224</v>
      </c>
      <c r="J8" s="112" t="s">
        <v>217</v>
      </c>
      <c r="K8" s="112" t="s">
        <v>218</v>
      </c>
      <c r="L8" s="112" t="s">
        <v>223</v>
      </c>
      <c r="M8" s="112" t="s">
        <v>217</v>
      </c>
      <c r="N8" s="112" t="s">
        <v>218</v>
      </c>
      <c r="O8" s="112" t="s">
        <v>223</v>
      </c>
      <c r="P8" s="112" t="s">
        <v>217</v>
      </c>
      <c r="Q8" s="112" t="s">
        <v>218</v>
      </c>
      <c r="R8" s="112" t="s">
        <v>224</v>
      </c>
      <c r="S8" s="112" t="s">
        <v>217</v>
      </c>
      <c r="T8" s="112" t="s">
        <v>218</v>
      </c>
      <c r="U8" s="112" t="s">
        <v>224</v>
      </c>
      <c r="V8" s="112" t="s">
        <v>217</v>
      </c>
      <c r="W8" s="112" t="s">
        <v>218</v>
      </c>
      <c r="X8" s="112" t="s">
        <v>224</v>
      </c>
      <c r="Y8" s="112" t="s">
        <v>217</v>
      </c>
      <c r="Z8" s="112" t="s">
        <v>218</v>
      </c>
      <c r="AA8" s="112" t="s">
        <v>223</v>
      </c>
      <c r="AB8" s="112" t="s">
        <v>217</v>
      </c>
      <c r="AC8" s="112" t="s">
        <v>218</v>
      </c>
      <c r="AD8" s="112" t="s">
        <v>218</v>
      </c>
      <c r="AE8" s="112" t="s">
        <v>217</v>
      </c>
      <c r="AF8" s="112" t="s">
        <v>218</v>
      </c>
      <c r="AG8" s="126" t="s">
        <v>223</v>
      </c>
    </row>
    <row r="9" spans="1:33" s="21" customFormat="1" ht="43.5" customHeight="1">
      <c r="A9" s="19">
        <v>1</v>
      </c>
      <c r="B9" s="20" t="s">
        <v>81</v>
      </c>
      <c r="C9" s="113">
        <v>1</v>
      </c>
      <c r="D9" s="192">
        <v>31906</v>
      </c>
      <c r="E9" s="192">
        <v>32430</v>
      </c>
      <c r="F9" s="192">
        <v>32430</v>
      </c>
      <c r="G9" s="192">
        <v>8695</v>
      </c>
      <c r="H9" s="192">
        <v>8837</v>
      </c>
      <c r="I9" s="192">
        <v>8837</v>
      </c>
      <c r="J9" s="192">
        <v>79134</v>
      </c>
      <c r="K9" s="192">
        <v>78952</v>
      </c>
      <c r="L9" s="192">
        <v>79858</v>
      </c>
      <c r="M9" s="192"/>
      <c r="N9" s="192"/>
      <c r="O9" s="192"/>
      <c r="P9" s="192"/>
      <c r="Q9" s="192"/>
      <c r="R9" s="192"/>
      <c r="S9" s="192">
        <v>455</v>
      </c>
      <c r="T9" s="192">
        <v>1217</v>
      </c>
      <c r="U9" s="192">
        <v>1708</v>
      </c>
      <c r="V9" s="192"/>
      <c r="W9" s="192"/>
      <c r="X9" s="192"/>
      <c r="Y9" s="192"/>
      <c r="Z9" s="192"/>
      <c r="AA9" s="192"/>
      <c r="AB9" s="192"/>
      <c r="AC9" s="192"/>
      <c r="AD9" s="192"/>
      <c r="AE9" s="193">
        <v>120190</v>
      </c>
      <c r="AF9" s="193">
        <v>121436</v>
      </c>
      <c r="AG9" s="193">
        <v>122833</v>
      </c>
    </row>
    <row r="10" spans="1:33" s="24" customFormat="1" ht="43.5" customHeight="1">
      <c r="A10" s="22">
        <v>2</v>
      </c>
      <c r="B10" s="23" t="s">
        <v>82</v>
      </c>
      <c r="C10" s="114">
        <v>1</v>
      </c>
      <c r="D10" s="194">
        <v>37183</v>
      </c>
      <c r="E10" s="194">
        <v>36995</v>
      </c>
      <c r="F10" s="194">
        <v>36995</v>
      </c>
      <c r="G10" s="194">
        <v>10197</v>
      </c>
      <c r="H10" s="194">
        <v>10147</v>
      </c>
      <c r="I10" s="194">
        <v>10147</v>
      </c>
      <c r="J10" s="194">
        <v>68616</v>
      </c>
      <c r="K10" s="194">
        <v>69418</v>
      </c>
      <c r="L10" s="194">
        <v>70772</v>
      </c>
      <c r="M10" s="194"/>
      <c r="N10" s="194"/>
      <c r="O10" s="194"/>
      <c r="P10" s="194"/>
      <c r="Q10" s="194"/>
      <c r="R10" s="194"/>
      <c r="S10" s="194">
        <v>870</v>
      </c>
      <c r="T10" s="194">
        <v>1015</v>
      </c>
      <c r="U10" s="194">
        <v>1161</v>
      </c>
      <c r="V10" s="194"/>
      <c r="W10" s="194"/>
      <c r="X10" s="194"/>
      <c r="Y10" s="194"/>
      <c r="Z10" s="194"/>
      <c r="AA10" s="194"/>
      <c r="AB10" s="194"/>
      <c r="AC10" s="194"/>
      <c r="AD10" s="194"/>
      <c r="AE10" s="193">
        <v>116866</v>
      </c>
      <c r="AF10" s="193">
        <v>117575</v>
      </c>
      <c r="AG10" s="193">
        <v>119075</v>
      </c>
    </row>
    <row r="11" spans="1:33" s="24" customFormat="1" ht="43.5" customHeight="1">
      <c r="A11" s="19">
        <v>3</v>
      </c>
      <c r="B11" s="23" t="s">
        <v>83</v>
      </c>
      <c r="C11" s="114">
        <v>1</v>
      </c>
      <c r="D11" s="194">
        <v>78037</v>
      </c>
      <c r="E11" s="194">
        <v>78404</v>
      </c>
      <c r="F11" s="194">
        <v>78404</v>
      </c>
      <c r="G11" s="194">
        <v>22558</v>
      </c>
      <c r="H11" s="194">
        <v>22657</v>
      </c>
      <c r="I11" s="194">
        <v>22657</v>
      </c>
      <c r="J11" s="194">
        <v>29504</v>
      </c>
      <c r="K11" s="194">
        <v>28889</v>
      </c>
      <c r="L11" s="194">
        <v>28889</v>
      </c>
      <c r="M11" s="194"/>
      <c r="N11" s="194"/>
      <c r="O11" s="194"/>
      <c r="P11" s="194">
        <v>2648</v>
      </c>
      <c r="Q11" s="194">
        <v>2648</v>
      </c>
      <c r="R11" s="194">
        <v>2648</v>
      </c>
      <c r="S11" s="194">
        <v>165</v>
      </c>
      <c r="T11" s="194">
        <v>780</v>
      </c>
      <c r="U11" s="194">
        <v>780</v>
      </c>
      <c r="V11" s="194"/>
      <c r="W11" s="194"/>
      <c r="X11" s="194"/>
      <c r="Y11" s="194"/>
      <c r="Z11" s="194"/>
      <c r="AA11" s="194"/>
      <c r="AB11" s="194"/>
      <c r="AC11" s="194"/>
      <c r="AD11" s="194"/>
      <c r="AE11" s="193">
        <v>132912</v>
      </c>
      <c r="AF11" s="193">
        <v>133378</v>
      </c>
      <c r="AG11" s="193">
        <v>133378</v>
      </c>
    </row>
    <row r="12" spans="1:33" s="24" customFormat="1" ht="43.5" customHeight="1">
      <c r="A12" s="22">
        <v>4</v>
      </c>
      <c r="B12" s="23" t="s">
        <v>84</v>
      </c>
      <c r="C12" s="114">
        <v>1</v>
      </c>
      <c r="D12" s="194">
        <v>9383</v>
      </c>
      <c r="E12" s="194">
        <v>9663</v>
      </c>
      <c r="F12" s="194">
        <v>9663</v>
      </c>
      <c r="G12" s="194">
        <v>2495</v>
      </c>
      <c r="H12" s="194">
        <v>2628</v>
      </c>
      <c r="I12" s="194">
        <v>2628</v>
      </c>
      <c r="J12" s="194">
        <v>22113</v>
      </c>
      <c r="K12" s="194">
        <v>22399</v>
      </c>
      <c r="L12" s="194">
        <v>22729</v>
      </c>
      <c r="M12" s="194"/>
      <c r="N12" s="194"/>
      <c r="O12" s="194"/>
      <c r="P12" s="194"/>
      <c r="Q12" s="194"/>
      <c r="R12" s="194"/>
      <c r="S12" s="194">
        <v>484</v>
      </c>
      <c r="T12" s="194">
        <v>657</v>
      </c>
      <c r="U12" s="194">
        <v>657</v>
      </c>
      <c r="V12" s="194"/>
      <c r="W12" s="194"/>
      <c r="X12" s="194"/>
      <c r="Y12" s="194"/>
      <c r="Z12" s="194"/>
      <c r="AA12" s="194"/>
      <c r="AB12" s="194"/>
      <c r="AC12" s="194"/>
      <c r="AD12" s="194"/>
      <c r="AE12" s="193">
        <v>34475</v>
      </c>
      <c r="AF12" s="193">
        <v>35347</v>
      </c>
      <c r="AG12" s="193">
        <v>35677</v>
      </c>
    </row>
    <row r="13" spans="1:33" s="24" customFormat="1" ht="43.5" customHeight="1">
      <c r="A13" s="19">
        <v>5</v>
      </c>
      <c r="B13" s="23" t="s">
        <v>85</v>
      </c>
      <c r="C13" s="114">
        <v>1</v>
      </c>
      <c r="D13" s="194">
        <v>87373</v>
      </c>
      <c r="E13" s="194">
        <v>93791</v>
      </c>
      <c r="F13" s="194">
        <v>93851</v>
      </c>
      <c r="G13" s="194">
        <v>23674</v>
      </c>
      <c r="H13" s="194">
        <v>25424</v>
      </c>
      <c r="I13" s="194">
        <v>25440</v>
      </c>
      <c r="J13" s="194">
        <v>32296</v>
      </c>
      <c r="K13" s="194">
        <v>29300</v>
      </c>
      <c r="L13" s="194">
        <v>29300</v>
      </c>
      <c r="M13" s="194"/>
      <c r="N13" s="194"/>
      <c r="O13" s="194"/>
      <c r="P13" s="194">
        <v>586</v>
      </c>
      <c r="Q13" s="194">
        <v>586</v>
      </c>
      <c r="R13" s="194">
        <v>619</v>
      </c>
      <c r="S13" s="194">
        <v>1500</v>
      </c>
      <c r="T13" s="194">
        <v>1500</v>
      </c>
      <c r="U13" s="194">
        <v>3000</v>
      </c>
      <c r="V13" s="194">
        <v>5378</v>
      </c>
      <c r="W13" s="194">
        <v>5378</v>
      </c>
      <c r="X13" s="194">
        <v>3878</v>
      </c>
      <c r="Y13" s="194"/>
      <c r="Z13" s="194"/>
      <c r="AA13" s="194"/>
      <c r="AB13" s="194"/>
      <c r="AC13" s="194"/>
      <c r="AD13" s="194"/>
      <c r="AE13" s="193">
        <v>150807</v>
      </c>
      <c r="AF13" s="193">
        <v>155979</v>
      </c>
      <c r="AG13" s="193">
        <v>156088</v>
      </c>
    </row>
    <row r="14" spans="1:33" s="26" customFormat="1" ht="43.5" customHeight="1" thickBot="1">
      <c r="A14" s="22">
        <v>6</v>
      </c>
      <c r="B14" s="25" t="s">
        <v>86</v>
      </c>
      <c r="C14" s="115"/>
      <c r="D14" s="195">
        <f aca="true" t="shared" si="0" ref="D14:L14">SUM(D9:D13)</f>
        <v>243882</v>
      </c>
      <c r="E14" s="195">
        <f t="shared" si="0"/>
        <v>251283</v>
      </c>
      <c r="F14" s="195">
        <f t="shared" si="0"/>
        <v>251343</v>
      </c>
      <c r="G14" s="195">
        <f t="shared" si="0"/>
        <v>67619</v>
      </c>
      <c r="H14" s="195">
        <f t="shared" si="0"/>
        <v>69693</v>
      </c>
      <c r="I14" s="195">
        <f t="shared" si="0"/>
        <v>69709</v>
      </c>
      <c r="J14" s="195">
        <f t="shared" si="0"/>
        <v>231663</v>
      </c>
      <c r="K14" s="195">
        <f t="shared" si="0"/>
        <v>228958</v>
      </c>
      <c r="L14" s="195">
        <f t="shared" si="0"/>
        <v>231548</v>
      </c>
      <c r="M14" s="195"/>
      <c r="N14" s="195"/>
      <c r="O14" s="195"/>
      <c r="P14" s="195">
        <f>SUM(P9:P13)</f>
        <v>3234</v>
      </c>
      <c r="Q14" s="195">
        <v>3234</v>
      </c>
      <c r="R14" s="195">
        <f>SUM(R11:R13)</f>
        <v>3267</v>
      </c>
      <c r="S14" s="195">
        <f>SUM(S9:S13)</f>
        <v>3474</v>
      </c>
      <c r="T14" s="195">
        <f>SUM(T9:T13)</f>
        <v>5169</v>
      </c>
      <c r="U14" s="195">
        <f>SUM(U9:U13)</f>
        <v>7306</v>
      </c>
      <c r="V14" s="195">
        <f>SUM(V9:V13)</f>
        <v>5378</v>
      </c>
      <c r="W14" s="195">
        <f>SUM(W9:W13)</f>
        <v>5378</v>
      </c>
      <c r="X14" s="195">
        <v>3878</v>
      </c>
      <c r="Y14" s="195"/>
      <c r="Z14" s="195"/>
      <c r="AA14" s="195"/>
      <c r="AB14" s="195"/>
      <c r="AC14" s="195"/>
      <c r="AD14" s="195"/>
      <c r="AE14" s="195">
        <f>SUM(AE9:AE13)</f>
        <v>555250</v>
      </c>
      <c r="AF14" s="195">
        <v>563715</v>
      </c>
      <c r="AG14" s="195">
        <f>SUM(AG9:AG13)</f>
        <v>567051</v>
      </c>
    </row>
    <row r="15" spans="1:33" s="28" customFormat="1" ht="43.5" customHeight="1" thickBot="1" thickTop="1">
      <c r="A15" s="19">
        <v>7</v>
      </c>
      <c r="B15" s="43" t="s">
        <v>87</v>
      </c>
      <c r="C15" s="114">
        <v>1</v>
      </c>
      <c r="D15" s="194">
        <v>64816</v>
      </c>
      <c r="E15" s="194">
        <v>110673</v>
      </c>
      <c r="F15" s="194">
        <v>116900</v>
      </c>
      <c r="G15" s="194">
        <v>12993</v>
      </c>
      <c r="H15" s="194">
        <v>19598</v>
      </c>
      <c r="I15" s="194">
        <v>20032</v>
      </c>
      <c r="J15" s="194">
        <v>179075</v>
      </c>
      <c r="K15" s="194">
        <v>194415</v>
      </c>
      <c r="L15" s="194">
        <v>195336</v>
      </c>
      <c r="M15" s="194">
        <v>88686</v>
      </c>
      <c r="N15" s="194">
        <v>89925</v>
      </c>
      <c r="O15" s="194">
        <v>91218</v>
      </c>
      <c r="P15" s="194">
        <v>95912</v>
      </c>
      <c r="Q15" s="194">
        <v>97957</v>
      </c>
      <c r="R15" s="194">
        <v>98369</v>
      </c>
      <c r="S15" s="194">
        <v>96959</v>
      </c>
      <c r="T15" s="194">
        <v>214959</v>
      </c>
      <c r="U15" s="194">
        <v>203092</v>
      </c>
      <c r="V15" s="194">
        <v>30177</v>
      </c>
      <c r="W15" s="194">
        <v>30177</v>
      </c>
      <c r="X15" s="194">
        <v>44593</v>
      </c>
      <c r="Y15" s="194">
        <v>3162</v>
      </c>
      <c r="Z15" s="194">
        <v>3607</v>
      </c>
      <c r="AA15" s="194">
        <v>3607</v>
      </c>
      <c r="AB15" s="194">
        <v>407092</v>
      </c>
      <c r="AC15" s="194">
        <v>492766</v>
      </c>
      <c r="AD15" s="194">
        <v>601004</v>
      </c>
      <c r="AE15" s="196">
        <v>978872</v>
      </c>
      <c r="AF15" s="196">
        <v>1254077</v>
      </c>
      <c r="AG15" s="196">
        <v>1374151</v>
      </c>
    </row>
    <row r="16" spans="1:33" s="26" customFormat="1" ht="43.5" customHeight="1" thickTop="1">
      <c r="A16" s="19"/>
      <c r="B16" s="43" t="s">
        <v>97</v>
      </c>
      <c r="C16" s="114">
        <v>2</v>
      </c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>
        <v>6232</v>
      </c>
      <c r="Q16" s="194">
        <v>7352</v>
      </c>
      <c r="R16" s="194">
        <v>7610</v>
      </c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>
        <v>6232</v>
      </c>
      <c r="AF16" s="194">
        <v>7352</v>
      </c>
      <c r="AG16" s="194">
        <v>7610</v>
      </c>
    </row>
    <row r="17" spans="1:33" s="26" customFormat="1" ht="43.5" customHeight="1">
      <c r="A17" s="19"/>
      <c r="B17" s="43" t="s">
        <v>98</v>
      </c>
      <c r="C17" s="114">
        <v>2</v>
      </c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>
        <v>15500</v>
      </c>
      <c r="Q17" s="194">
        <v>15500</v>
      </c>
      <c r="R17" s="194">
        <v>15500</v>
      </c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6">
        <v>15500</v>
      </c>
      <c r="AF17" s="196">
        <v>15500</v>
      </c>
      <c r="AG17" s="196">
        <v>15500</v>
      </c>
    </row>
    <row r="18" spans="1:33" s="26" customFormat="1" ht="43.5" customHeight="1">
      <c r="A18" s="19"/>
      <c r="B18" s="43" t="s">
        <v>99</v>
      </c>
      <c r="C18" s="114">
        <v>2</v>
      </c>
      <c r="D18" s="194"/>
      <c r="E18" s="194"/>
      <c r="F18" s="194"/>
      <c r="G18" s="194"/>
      <c r="H18" s="194"/>
      <c r="I18" s="194"/>
      <c r="J18" s="194">
        <v>2000</v>
      </c>
      <c r="K18" s="194">
        <v>2000</v>
      </c>
      <c r="L18" s="194">
        <v>2000</v>
      </c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>
        <v>2000</v>
      </c>
      <c r="AF18" s="194">
        <v>2000</v>
      </c>
      <c r="AG18" s="194">
        <v>2000</v>
      </c>
    </row>
    <row r="19" spans="1:33" s="26" customFormat="1" ht="43.5" customHeight="1">
      <c r="A19" s="19"/>
      <c r="B19" s="43" t="s">
        <v>100</v>
      </c>
      <c r="C19" s="114">
        <v>2</v>
      </c>
      <c r="D19" s="194"/>
      <c r="E19" s="194"/>
      <c r="F19" s="194"/>
      <c r="G19" s="194"/>
      <c r="H19" s="194"/>
      <c r="I19" s="194"/>
      <c r="J19" s="194">
        <v>3126</v>
      </c>
      <c r="K19" s="194">
        <v>3126</v>
      </c>
      <c r="L19" s="194">
        <v>3126</v>
      </c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>
        <v>3126</v>
      </c>
      <c r="AF19" s="194">
        <v>3126</v>
      </c>
      <c r="AG19" s="194">
        <v>3126</v>
      </c>
    </row>
    <row r="20" spans="1:33" s="26" customFormat="1" ht="43.5" customHeight="1">
      <c r="A20" s="19"/>
      <c r="B20" s="43" t="s">
        <v>244</v>
      </c>
      <c r="C20" s="114">
        <v>2</v>
      </c>
      <c r="D20" s="194"/>
      <c r="E20" s="194"/>
      <c r="F20" s="194"/>
      <c r="G20" s="194"/>
      <c r="H20" s="194"/>
      <c r="I20" s="194"/>
      <c r="J20" s="194">
        <v>3048</v>
      </c>
      <c r="K20" s="194">
        <v>3048</v>
      </c>
      <c r="L20" s="194">
        <v>3048</v>
      </c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>
        <v>3048</v>
      </c>
      <c r="AF20" s="194">
        <v>3048</v>
      </c>
      <c r="AG20" s="194">
        <v>3048</v>
      </c>
    </row>
    <row r="21" spans="1:35" s="30" customFormat="1" ht="43.5" customHeight="1">
      <c r="A21" s="22">
        <v>8</v>
      </c>
      <c r="B21" s="29" t="s">
        <v>88</v>
      </c>
      <c r="C21" s="116"/>
      <c r="D21" s="197">
        <f>SUM(D14:D20)</f>
        <v>308698</v>
      </c>
      <c r="E21" s="197">
        <f>SUM(E14:E20)</f>
        <v>361956</v>
      </c>
      <c r="F21" s="197">
        <f>SUM(F14:F20)</f>
        <v>368243</v>
      </c>
      <c r="G21" s="197">
        <f aca="true" t="shared" si="1" ref="G21:AE21">SUM(G14:G20)</f>
        <v>80612</v>
      </c>
      <c r="H21" s="197">
        <f t="shared" si="1"/>
        <v>89291</v>
      </c>
      <c r="I21" s="197">
        <f t="shared" si="1"/>
        <v>89741</v>
      </c>
      <c r="J21" s="197">
        <f t="shared" si="1"/>
        <v>418912</v>
      </c>
      <c r="K21" s="197">
        <f t="shared" si="1"/>
        <v>431547</v>
      </c>
      <c r="L21" s="197">
        <f t="shared" si="1"/>
        <v>435058</v>
      </c>
      <c r="M21" s="197">
        <f t="shared" si="1"/>
        <v>88686</v>
      </c>
      <c r="N21" s="197">
        <f t="shared" si="1"/>
        <v>89925</v>
      </c>
      <c r="O21" s="197">
        <f t="shared" si="1"/>
        <v>91218</v>
      </c>
      <c r="P21" s="197">
        <f t="shared" si="1"/>
        <v>120878</v>
      </c>
      <c r="Q21" s="197">
        <f>SUM(Q14:Q17)</f>
        <v>124043</v>
      </c>
      <c r="R21" s="197">
        <f>SUM(R14:R20)</f>
        <v>124746</v>
      </c>
      <c r="S21" s="197">
        <f t="shared" si="1"/>
        <v>100433</v>
      </c>
      <c r="T21" s="197">
        <f>SUM(T14:T15)</f>
        <v>220128</v>
      </c>
      <c r="U21" s="197">
        <f>SUM(U14:U15)</f>
        <v>210398</v>
      </c>
      <c r="V21" s="197">
        <f t="shared" si="1"/>
        <v>35555</v>
      </c>
      <c r="W21" s="197">
        <f t="shared" si="1"/>
        <v>35555</v>
      </c>
      <c r="X21" s="197">
        <f t="shared" si="1"/>
        <v>48471</v>
      </c>
      <c r="Y21" s="197">
        <f t="shared" si="1"/>
        <v>3162</v>
      </c>
      <c r="Z21" s="197">
        <f t="shared" si="1"/>
        <v>3607</v>
      </c>
      <c r="AA21" s="197">
        <f t="shared" si="1"/>
        <v>3607</v>
      </c>
      <c r="AB21" s="197">
        <f t="shared" si="1"/>
        <v>407092</v>
      </c>
      <c r="AC21" s="197">
        <f>SUM(AC15:AC20)</f>
        <v>492766</v>
      </c>
      <c r="AD21" s="197">
        <f>SUM(AD15:AD20)</f>
        <v>601004</v>
      </c>
      <c r="AE21" s="197">
        <f t="shared" si="1"/>
        <v>1564028</v>
      </c>
      <c r="AF21" s="197">
        <f>SUM(AF14:AF20)</f>
        <v>1848818</v>
      </c>
      <c r="AG21" s="197">
        <f>SUM(AG14:AG20)</f>
        <v>1972486</v>
      </c>
      <c r="AH21" s="127"/>
      <c r="AI21" s="127"/>
    </row>
    <row r="22" spans="13:21" ht="12.75">
      <c r="M22" s="46"/>
      <c r="N22" s="46"/>
      <c r="O22" s="46"/>
      <c r="P22" s="47"/>
      <c r="Q22" s="47"/>
      <c r="R22" s="47"/>
      <c r="S22" s="46"/>
      <c r="T22" s="11"/>
      <c r="U22" s="11"/>
    </row>
    <row r="23" spans="16:18" ht="12.75">
      <c r="P23" s="11"/>
      <c r="Q23" s="11"/>
      <c r="R23" s="11"/>
    </row>
    <row r="24" spans="1:2" ht="12.75">
      <c r="A24" s="14"/>
      <c r="B24" s="12"/>
    </row>
    <row r="25" spans="1:32" s="40" customFormat="1" ht="12.75">
      <c r="A25" s="35"/>
      <c r="B25" s="36"/>
      <c r="C25" s="39"/>
      <c r="D25" s="38"/>
      <c r="E25" s="38"/>
      <c r="F25" s="38"/>
      <c r="G25" s="45"/>
      <c r="H25" s="45"/>
      <c r="I25" s="45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</row>
    <row r="26" spans="1:2" ht="12.75">
      <c r="A26" s="14"/>
      <c r="B26" s="12"/>
    </row>
    <row r="27" spans="1:32" s="40" customFormat="1" ht="12.75">
      <c r="A27" s="35"/>
      <c r="B27" s="36"/>
      <c r="C27" s="39"/>
      <c r="D27" s="38"/>
      <c r="E27" s="38"/>
      <c r="F27" s="38"/>
      <c r="G27" s="45"/>
      <c r="H27" s="45"/>
      <c r="I27" s="45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</row>
    <row r="28" spans="1:32" s="24" customFormat="1" ht="12.75">
      <c r="A28" s="14"/>
      <c r="B28" s="12"/>
      <c r="C28" s="11"/>
      <c r="D28" s="11"/>
      <c r="E28" s="11"/>
      <c r="F28" s="11"/>
      <c r="G28" s="44"/>
      <c r="H28" s="44"/>
      <c r="I28" s="44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s="24" customFormat="1" ht="12.75">
      <c r="A29" s="14"/>
      <c r="B29" s="12"/>
      <c r="C29" s="11"/>
      <c r="D29" s="11"/>
      <c r="E29" s="11"/>
      <c r="F29" s="11"/>
      <c r="G29" s="44"/>
      <c r="H29" s="44"/>
      <c r="I29" s="44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s="24" customFormat="1" ht="12.75">
      <c r="A30" s="14"/>
      <c r="B30" s="12"/>
      <c r="C30" s="11"/>
      <c r="D30" s="11"/>
      <c r="E30" s="11"/>
      <c r="F30" s="11"/>
      <c r="G30" s="44"/>
      <c r="H30" s="44"/>
      <c r="I30" s="44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" ht="12.75">
      <c r="A31" s="14"/>
      <c r="B31" s="12"/>
      <c r="C31" s="11"/>
    </row>
    <row r="32" spans="1:3" ht="12.75">
      <c r="A32" s="14"/>
      <c r="B32" s="12"/>
      <c r="C32" s="11"/>
    </row>
    <row r="33" spans="1:3" ht="12.75">
      <c r="A33" s="14"/>
      <c r="B33" s="12"/>
      <c r="C33" s="11"/>
    </row>
    <row r="34" spans="1:3" ht="12.75">
      <c r="A34" s="14"/>
      <c r="B34" s="12"/>
      <c r="C34" s="11"/>
    </row>
    <row r="35" spans="1:3" ht="12.75">
      <c r="A35" s="14"/>
      <c r="B35" s="12"/>
      <c r="C35" s="11"/>
    </row>
    <row r="36" spans="1:3" ht="12.75">
      <c r="A36" s="14"/>
      <c r="B36" s="12"/>
      <c r="C36" s="11"/>
    </row>
    <row r="37" spans="1:3" ht="12.75">
      <c r="A37" s="14"/>
      <c r="B37" s="12"/>
      <c r="C37" s="11"/>
    </row>
  </sheetData>
  <sheetProtection/>
  <mergeCells count="14">
    <mergeCell ref="A3:AG3"/>
    <mergeCell ref="M7:O7"/>
    <mergeCell ref="P7:R7"/>
    <mergeCell ref="S7:U7"/>
    <mergeCell ref="V7:X7"/>
    <mergeCell ref="D7:F7"/>
    <mergeCell ref="G7:I7"/>
    <mergeCell ref="J7:L7"/>
    <mergeCell ref="A1:AF1"/>
    <mergeCell ref="A7:B7"/>
    <mergeCell ref="Y7:AA7"/>
    <mergeCell ref="AB7:AD7"/>
    <mergeCell ref="AE7:AG7"/>
    <mergeCell ref="AB4:AG4"/>
  </mergeCells>
  <printOptions/>
  <pageMargins left="0" right="0" top="0.31496062992125984" bottom="0.31496062992125984" header="0" footer="0"/>
  <pageSetup horizontalDpi="600" verticalDpi="600" orientation="landscape" paperSize="8" scale="3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view="pageBreakPreview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24.75390625" style="219" customWidth="1"/>
    <col min="2" max="2" width="37.25390625" style="219" customWidth="1"/>
    <col min="3" max="3" width="9.00390625" style="219" customWidth="1"/>
    <col min="4" max="5" width="8.875" style="219" customWidth="1"/>
  </cols>
  <sheetData>
    <row r="1" spans="1:5" ht="15" customHeight="1">
      <c r="A1" s="255" t="s">
        <v>405</v>
      </c>
      <c r="B1" s="256"/>
      <c r="C1" s="256"/>
      <c r="D1" s="256"/>
      <c r="E1" s="256"/>
    </row>
    <row r="2" spans="1:5" ht="30.75" customHeight="1">
      <c r="A2" s="257" t="s">
        <v>298</v>
      </c>
      <c r="B2" s="257"/>
      <c r="C2" s="257"/>
      <c r="D2" s="257"/>
      <c r="E2" s="257"/>
    </row>
    <row r="3" spans="1:5" ht="13.5" customHeight="1">
      <c r="A3" s="198"/>
      <c r="B3" s="198"/>
      <c r="C3" s="198"/>
      <c r="D3" s="198"/>
      <c r="E3" s="198"/>
    </row>
    <row r="4" spans="1:5" ht="29.25" customHeight="1">
      <c r="A4" s="258" t="s">
        <v>71</v>
      </c>
      <c r="B4" s="258"/>
      <c r="C4" s="258"/>
      <c r="D4" s="258"/>
      <c r="E4" s="258"/>
    </row>
    <row r="5" spans="1:5" s="2" customFormat="1" ht="32.25" customHeight="1">
      <c r="A5" s="199" t="s">
        <v>276</v>
      </c>
      <c r="B5" s="199" t="s">
        <v>277</v>
      </c>
      <c r="C5" s="199" t="s">
        <v>278</v>
      </c>
      <c r="D5" s="199" t="s">
        <v>279</v>
      </c>
      <c r="E5" s="199" t="s">
        <v>280</v>
      </c>
    </row>
    <row r="6" spans="1:5" s="2" customFormat="1" ht="19.5" customHeight="1">
      <c r="A6" s="259" t="s">
        <v>299</v>
      </c>
      <c r="B6" s="200" t="s">
        <v>300</v>
      </c>
      <c r="C6" s="201">
        <v>60</v>
      </c>
      <c r="D6" s="202">
        <f>C6*0.27</f>
        <v>16.200000000000003</v>
      </c>
      <c r="E6" s="202">
        <f>SUM(C6:D6)</f>
        <v>76.2</v>
      </c>
    </row>
    <row r="7" spans="1:5" s="2" customFormat="1" ht="19.5" customHeight="1">
      <c r="A7" s="260"/>
      <c r="B7" s="200" t="s">
        <v>301</v>
      </c>
      <c r="C7" s="201">
        <v>70</v>
      </c>
      <c r="D7" s="202">
        <f>C7*0.27</f>
        <v>18.900000000000002</v>
      </c>
      <c r="E7" s="202">
        <f>SUM(C7:D7)</f>
        <v>88.9</v>
      </c>
    </row>
    <row r="8" spans="1:5" s="2" customFormat="1" ht="19.5" customHeight="1">
      <c r="A8" s="260"/>
      <c r="B8" s="200" t="s">
        <v>302</v>
      </c>
      <c r="C8" s="201">
        <v>99</v>
      </c>
      <c r="D8" s="202">
        <v>27</v>
      </c>
      <c r="E8" s="202">
        <v>126</v>
      </c>
    </row>
    <row r="9" spans="1:5" s="2" customFormat="1" ht="19.5" customHeight="1">
      <c r="A9" s="260"/>
      <c r="B9" s="200" t="s">
        <v>303</v>
      </c>
      <c r="C9" s="201">
        <v>85</v>
      </c>
      <c r="D9" s="202">
        <v>23</v>
      </c>
      <c r="E9" s="202">
        <v>108</v>
      </c>
    </row>
    <row r="10" spans="1:5" s="2" customFormat="1" ht="19.5" customHeight="1">
      <c r="A10" s="260"/>
      <c r="B10" s="200" t="s">
        <v>304</v>
      </c>
      <c r="C10" s="201">
        <v>120</v>
      </c>
      <c r="D10" s="202">
        <v>32</v>
      </c>
      <c r="E10" s="202">
        <v>152</v>
      </c>
    </row>
    <row r="11" spans="1:5" s="2" customFormat="1" ht="19.5" customHeight="1">
      <c r="A11" s="260"/>
      <c r="B11" s="200" t="s">
        <v>305</v>
      </c>
      <c r="C11" s="201">
        <v>180</v>
      </c>
      <c r="D11" s="202">
        <v>49</v>
      </c>
      <c r="E11" s="202">
        <v>229</v>
      </c>
    </row>
    <row r="12" spans="1:5" s="2" customFormat="1" ht="19.5" customHeight="1">
      <c r="A12" s="261"/>
      <c r="B12" s="203" t="s">
        <v>166</v>
      </c>
      <c r="C12" s="204">
        <f>SUM(C6:C11)</f>
        <v>614</v>
      </c>
      <c r="D12" s="205">
        <f>SUM(D6:D11)</f>
        <v>166.10000000000002</v>
      </c>
      <c r="E12" s="205">
        <f>SUM(E6:E11)</f>
        <v>780.1</v>
      </c>
    </row>
    <row r="13" spans="1:5" ht="20.25" customHeight="1">
      <c r="A13" s="259" t="s">
        <v>306</v>
      </c>
      <c r="B13" s="200" t="s">
        <v>307</v>
      </c>
      <c r="C13" s="201">
        <v>179</v>
      </c>
      <c r="D13" s="206">
        <v>48</v>
      </c>
      <c r="E13" s="201">
        <v>227</v>
      </c>
    </row>
    <row r="14" spans="1:5" ht="20.25" customHeight="1">
      <c r="A14" s="260"/>
      <c r="B14" s="200" t="s">
        <v>308</v>
      </c>
      <c r="C14" s="201">
        <v>55</v>
      </c>
      <c r="D14" s="207">
        <v>15</v>
      </c>
      <c r="E14" s="206">
        <v>70</v>
      </c>
    </row>
    <row r="15" spans="1:5" ht="20.25" customHeight="1">
      <c r="A15" s="260"/>
      <c r="B15" s="200" t="s">
        <v>309</v>
      </c>
      <c r="C15" s="201">
        <v>76</v>
      </c>
      <c r="D15" s="207">
        <v>21</v>
      </c>
      <c r="E15" s="206">
        <v>97</v>
      </c>
    </row>
    <row r="16" spans="1:5" ht="20.25" customHeight="1">
      <c r="A16" s="260"/>
      <c r="B16" s="200" t="s">
        <v>310</v>
      </c>
      <c r="C16" s="201">
        <v>71</v>
      </c>
      <c r="D16" s="207">
        <v>19</v>
      </c>
      <c r="E16" s="206">
        <v>90</v>
      </c>
    </row>
    <row r="17" spans="1:5" ht="20.25" customHeight="1">
      <c r="A17" s="260"/>
      <c r="B17" s="200" t="s">
        <v>311</v>
      </c>
      <c r="C17" s="201">
        <v>17</v>
      </c>
      <c r="D17" s="207">
        <v>5</v>
      </c>
      <c r="E17" s="206">
        <v>22</v>
      </c>
    </row>
    <row r="18" spans="1:5" ht="20.25" customHeight="1">
      <c r="A18" s="260"/>
      <c r="B18" s="200" t="s">
        <v>312</v>
      </c>
      <c r="C18" s="201">
        <v>119</v>
      </c>
      <c r="D18" s="207">
        <v>32</v>
      </c>
      <c r="E18" s="206">
        <v>151</v>
      </c>
    </row>
    <row r="19" spans="1:5" ht="18" customHeight="1">
      <c r="A19" s="261"/>
      <c r="B19" s="203" t="s">
        <v>166</v>
      </c>
      <c r="C19" s="204">
        <f>SUM(C13:C18)</f>
        <v>517</v>
      </c>
      <c r="D19" s="208">
        <f>SUM(D13:D18)</f>
        <v>140</v>
      </c>
      <c r="E19" s="204">
        <f>SUM(E13:E18)</f>
        <v>657</v>
      </c>
    </row>
    <row r="20" spans="1:5" ht="18" customHeight="1">
      <c r="A20" s="262" t="s">
        <v>313</v>
      </c>
      <c r="B20" s="200" t="s">
        <v>314</v>
      </c>
      <c r="C20" s="201">
        <v>329</v>
      </c>
      <c r="D20" s="206">
        <v>89</v>
      </c>
      <c r="E20" s="201">
        <v>418</v>
      </c>
    </row>
    <row r="21" spans="1:5" ht="18" customHeight="1">
      <c r="A21" s="262"/>
      <c r="B21" s="200" t="s">
        <v>315</v>
      </c>
      <c r="C21" s="201">
        <v>79</v>
      </c>
      <c r="D21" s="202">
        <f>C21*0.27</f>
        <v>21.330000000000002</v>
      </c>
      <c r="E21" s="202">
        <v>100</v>
      </c>
    </row>
    <row r="22" spans="1:5" ht="18" customHeight="1">
      <c r="A22" s="262"/>
      <c r="B22" s="200" t="s">
        <v>316</v>
      </c>
      <c r="C22" s="201">
        <v>368</v>
      </c>
      <c r="D22" s="202">
        <f>C22*0.27</f>
        <v>99.36000000000001</v>
      </c>
      <c r="E22" s="202">
        <f>SUM(C22:D22)</f>
        <v>467.36</v>
      </c>
    </row>
    <row r="23" spans="1:5" ht="18" customHeight="1">
      <c r="A23" s="262"/>
      <c r="B23" s="200" t="s">
        <v>378</v>
      </c>
      <c r="C23" s="201">
        <v>138</v>
      </c>
      <c r="D23" s="202">
        <v>38</v>
      </c>
      <c r="E23" s="202">
        <v>176</v>
      </c>
    </row>
    <row r="24" spans="1:5" ht="18" customHeight="1">
      <c r="A24" s="266"/>
      <c r="B24" s="203" t="s">
        <v>166</v>
      </c>
      <c r="C24" s="204">
        <f>SUM(C20:C23)</f>
        <v>914</v>
      </c>
      <c r="D24" s="208">
        <v>247</v>
      </c>
      <c r="E24" s="208">
        <f>SUM(E20:E23)</f>
        <v>1161.3600000000001</v>
      </c>
    </row>
    <row r="25" spans="1:5" ht="18" customHeight="1">
      <c r="A25" s="262" t="s">
        <v>317</v>
      </c>
      <c r="B25" s="200" t="s">
        <v>318</v>
      </c>
      <c r="C25" s="201">
        <v>280</v>
      </c>
      <c r="D25" s="206">
        <v>76</v>
      </c>
      <c r="E25" s="201">
        <v>356</v>
      </c>
    </row>
    <row r="26" spans="1:5" ht="18" customHeight="1">
      <c r="A26" s="262"/>
      <c r="B26" s="200" t="s">
        <v>319</v>
      </c>
      <c r="C26" s="201">
        <v>78</v>
      </c>
      <c r="D26" s="206">
        <v>21</v>
      </c>
      <c r="E26" s="201">
        <v>99</v>
      </c>
    </row>
    <row r="27" spans="1:5" ht="18" customHeight="1">
      <c r="A27" s="262"/>
      <c r="B27" s="200" t="s">
        <v>320</v>
      </c>
      <c r="C27" s="201">
        <v>400</v>
      </c>
      <c r="D27" s="206">
        <v>108</v>
      </c>
      <c r="E27" s="201">
        <v>508</v>
      </c>
    </row>
    <row r="28" spans="1:5" ht="18" customHeight="1">
      <c r="A28" s="262"/>
      <c r="B28" s="200" t="s">
        <v>321</v>
      </c>
      <c r="C28" s="201">
        <v>200</v>
      </c>
      <c r="D28" s="206">
        <v>54</v>
      </c>
      <c r="E28" s="201">
        <v>254</v>
      </c>
    </row>
    <row r="29" spans="1:5" ht="18" customHeight="1">
      <c r="A29" s="262"/>
      <c r="B29" s="200" t="s">
        <v>379</v>
      </c>
      <c r="C29" s="201">
        <v>387</v>
      </c>
      <c r="D29" s="206">
        <v>104</v>
      </c>
      <c r="E29" s="201">
        <v>491</v>
      </c>
    </row>
    <row r="30" spans="1:5" ht="18" customHeight="1">
      <c r="A30" s="262"/>
      <c r="B30" s="203" t="s">
        <v>166</v>
      </c>
      <c r="C30" s="204">
        <f>SUM(C25:C29)</f>
        <v>1345</v>
      </c>
      <c r="D30" s="208">
        <f>SUM(D25:D29)</f>
        <v>363</v>
      </c>
      <c r="E30" s="204">
        <f>SUM(E25:E29)</f>
        <v>1708</v>
      </c>
    </row>
    <row r="31" spans="1:5" ht="31.5">
      <c r="A31" s="259" t="s">
        <v>281</v>
      </c>
      <c r="B31" s="200" t="s">
        <v>322</v>
      </c>
      <c r="C31" s="201">
        <v>394</v>
      </c>
      <c r="D31" s="201">
        <v>106</v>
      </c>
      <c r="E31" s="201">
        <v>500</v>
      </c>
    </row>
    <row r="32" spans="1:5" ht="18" customHeight="1">
      <c r="A32" s="260"/>
      <c r="B32" s="200" t="s">
        <v>323</v>
      </c>
      <c r="C32" s="201">
        <v>787</v>
      </c>
      <c r="D32" s="201">
        <v>213</v>
      </c>
      <c r="E32" s="201">
        <v>1000</v>
      </c>
    </row>
    <row r="33" spans="1:5" ht="18" customHeight="1">
      <c r="A33" s="260"/>
      <c r="B33" s="200" t="s">
        <v>380</v>
      </c>
      <c r="C33" s="201">
        <v>154</v>
      </c>
      <c r="D33" s="201">
        <v>46</v>
      </c>
      <c r="E33" s="201">
        <v>200</v>
      </c>
    </row>
    <row r="34" spans="1:5" ht="18" customHeight="1">
      <c r="A34" s="260"/>
      <c r="B34" s="200" t="s">
        <v>381</v>
      </c>
      <c r="C34" s="201">
        <v>39</v>
      </c>
      <c r="D34" s="201">
        <v>11</v>
      </c>
      <c r="E34" s="201">
        <v>50</v>
      </c>
    </row>
    <row r="35" spans="1:5" ht="18" customHeight="1">
      <c r="A35" s="260"/>
      <c r="B35" s="200" t="s">
        <v>382</v>
      </c>
      <c r="C35" s="201">
        <v>984</v>
      </c>
      <c r="D35" s="201">
        <v>266</v>
      </c>
      <c r="E35" s="201">
        <v>1250</v>
      </c>
    </row>
    <row r="36" spans="1:5" ht="18" customHeight="1">
      <c r="A36" s="261"/>
      <c r="B36" s="203" t="s">
        <v>166</v>
      </c>
      <c r="C36" s="204">
        <f>SUM(C31:C35)</f>
        <v>2358</v>
      </c>
      <c r="D36" s="204">
        <f>SUM(D31:D35)</f>
        <v>642</v>
      </c>
      <c r="E36" s="204">
        <f>SUM(E31:E35)</f>
        <v>3000</v>
      </c>
    </row>
    <row r="37" spans="1:5" ht="18" customHeight="1">
      <c r="A37" s="209"/>
      <c r="B37" s="210" t="s">
        <v>324</v>
      </c>
      <c r="C37" s="208">
        <f>SUM(C36,C30,C24,C19,C12)</f>
        <v>5748</v>
      </c>
      <c r="D37" s="208">
        <f>SUM(D36,D30,D24,D19,D12)</f>
        <v>1558.1</v>
      </c>
      <c r="E37" s="208">
        <f>SUM(E36,E30,E24,E19,E12)</f>
        <v>7306.460000000001</v>
      </c>
    </row>
    <row r="38" spans="1:5" ht="18" customHeight="1">
      <c r="A38" s="262" t="s">
        <v>286</v>
      </c>
      <c r="B38" s="210" t="s">
        <v>325</v>
      </c>
      <c r="C38" s="208"/>
      <c r="D38" s="208"/>
      <c r="E38" s="208"/>
    </row>
    <row r="39" spans="1:5" s="211" customFormat="1" ht="18" customHeight="1">
      <c r="A39" s="263"/>
      <c r="B39" s="210" t="s">
        <v>326</v>
      </c>
      <c r="C39" s="206"/>
      <c r="D39" s="206"/>
      <c r="E39" s="206"/>
    </row>
    <row r="40" spans="1:5" s="211" customFormat="1" ht="18" customHeight="1">
      <c r="A40" s="263"/>
      <c r="B40" s="212" t="s">
        <v>327</v>
      </c>
      <c r="C40" s="206">
        <v>300</v>
      </c>
      <c r="D40" s="206"/>
      <c r="E40" s="206">
        <v>300</v>
      </c>
    </row>
    <row r="41" spans="1:5" s="211" customFormat="1" ht="18" customHeight="1">
      <c r="A41" s="263"/>
      <c r="B41" s="212" t="s">
        <v>328</v>
      </c>
      <c r="C41" s="206">
        <v>38</v>
      </c>
      <c r="D41" s="206">
        <v>10</v>
      </c>
      <c r="E41" s="206">
        <v>48</v>
      </c>
    </row>
    <row r="42" spans="1:5" s="211" customFormat="1" ht="18" customHeight="1">
      <c r="A42" s="263"/>
      <c r="B42" s="212" t="s">
        <v>329</v>
      </c>
      <c r="C42" s="206">
        <v>378</v>
      </c>
      <c r="D42" s="206">
        <v>102</v>
      </c>
      <c r="E42" s="206">
        <v>480</v>
      </c>
    </row>
    <row r="43" spans="1:5" s="211" customFormat="1" ht="18" customHeight="1">
      <c r="A43" s="263"/>
      <c r="B43" s="212" t="s">
        <v>330</v>
      </c>
      <c r="C43" s="206">
        <v>139</v>
      </c>
      <c r="D43" s="206">
        <v>38</v>
      </c>
      <c r="E43" s="206">
        <v>177</v>
      </c>
    </row>
    <row r="44" spans="1:5" s="211" customFormat="1" ht="18" customHeight="1">
      <c r="A44" s="263"/>
      <c r="B44" s="210" t="s">
        <v>331</v>
      </c>
      <c r="C44" s="208">
        <f>SUM(C40:C43)</f>
        <v>855</v>
      </c>
      <c r="D44" s="208">
        <f>SUM(D40:D43)</f>
        <v>150</v>
      </c>
      <c r="E44" s="208">
        <f>SUM(E40:E43)</f>
        <v>1005</v>
      </c>
    </row>
    <row r="45" spans="1:5" s="211" customFormat="1" ht="18" customHeight="1">
      <c r="A45" s="263"/>
      <c r="B45" s="210" t="s">
        <v>332</v>
      </c>
      <c r="C45" s="206"/>
      <c r="D45" s="206"/>
      <c r="E45" s="206"/>
    </row>
    <row r="46" spans="1:5" s="211" customFormat="1" ht="18" customHeight="1">
      <c r="A46" s="263"/>
      <c r="B46" s="212" t="s">
        <v>333</v>
      </c>
      <c r="C46" s="206">
        <v>1600</v>
      </c>
      <c r="D46" s="206">
        <v>432</v>
      </c>
      <c r="E46" s="206">
        <v>2032</v>
      </c>
    </row>
    <row r="47" spans="1:5" s="211" customFormat="1" ht="33.75" customHeight="1">
      <c r="A47" s="263"/>
      <c r="B47" s="210" t="s">
        <v>334</v>
      </c>
      <c r="C47" s="206"/>
      <c r="D47" s="206"/>
      <c r="E47" s="206"/>
    </row>
    <row r="48" spans="1:5" s="211" customFormat="1" ht="47.25">
      <c r="A48" s="263"/>
      <c r="B48" s="212" t="s">
        <v>335</v>
      </c>
      <c r="C48" s="206">
        <v>590</v>
      </c>
      <c r="D48" s="206">
        <v>159</v>
      </c>
      <c r="E48" s="206">
        <v>749</v>
      </c>
    </row>
    <row r="49" spans="1:5" s="211" customFormat="1" ht="18" customHeight="1">
      <c r="A49" s="263"/>
      <c r="B49" s="212" t="s">
        <v>330</v>
      </c>
      <c r="C49" s="206">
        <v>375</v>
      </c>
      <c r="D49" s="206">
        <v>101</v>
      </c>
      <c r="E49" s="206">
        <v>476</v>
      </c>
    </row>
    <row r="50" spans="1:5" s="211" customFormat="1" ht="18" customHeight="1">
      <c r="A50" s="263"/>
      <c r="B50" s="212" t="s">
        <v>336</v>
      </c>
      <c r="C50" s="206">
        <v>224</v>
      </c>
      <c r="D50" s="206">
        <v>61</v>
      </c>
      <c r="E50" s="206">
        <v>285</v>
      </c>
    </row>
    <row r="51" spans="1:5" s="211" customFormat="1" ht="18" customHeight="1">
      <c r="A51" s="263"/>
      <c r="B51" s="212" t="s">
        <v>337</v>
      </c>
      <c r="C51" s="206">
        <v>186</v>
      </c>
      <c r="D51" s="206">
        <v>50</v>
      </c>
      <c r="E51" s="206">
        <v>236</v>
      </c>
    </row>
    <row r="52" spans="1:5" s="211" customFormat="1" ht="18" customHeight="1">
      <c r="A52" s="263"/>
      <c r="B52" s="212" t="s">
        <v>338</v>
      </c>
      <c r="C52" s="206">
        <v>203</v>
      </c>
      <c r="D52" s="206">
        <v>55</v>
      </c>
      <c r="E52" s="206">
        <v>258</v>
      </c>
    </row>
    <row r="53" spans="1:5" s="213" customFormat="1" ht="18" customHeight="1">
      <c r="A53" s="263"/>
      <c r="B53" s="210" t="s">
        <v>166</v>
      </c>
      <c r="C53" s="208">
        <f>SUM(C48:C52)</f>
        <v>1578</v>
      </c>
      <c r="D53" s="208">
        <f>SUM(D48:D52)</f>
        <v>426</v>
      </c>
      <c r="E53" s="208">
        <f>SUM(E48:E52)</f>
        <v>2004</v>
      </c>
    </row>
    <row r="54" spans="1:5" s="211" customFormat="1" ht="18" customHeight="1">
      <c r="A54" s="263"/>
      <c r="B54" s="212" t="s">
        <v>339</v>
      </c>
      <c r="C54" s="206">
        <v>2444</v>
      </c>
      <c r="D54" s="206">
        <v>660</v>
      </c>
      <c r="E54" s="206">
        <v>3104</v>
      </c>
    </row>
    <row r="55" spans="1:5" s="211" customFormat="1" ht="18" customHeight="1">
      <c r="A55" s="263"/>
      <c r="B55" s="212" t="s">
        <v>340</v>
      </c>
      <c r="C55" s="206">
        <v>3610</v>
      </c>
      <c r="D55" s="206"/>
      <c r="E55" s="206">
        <v>3610</v>
      </c>
    </row>
    <row r="56" spans="1:5" s="211" customFormat="1" ht="18" customHeight="1">
      <c r="A56" s="263"/>
      <c r="B56" s="212" t="s">
        <v>341</v>
      </c>
      <c r="C56" s="206">
        <v>5000</v>
      </c>
      <c r="D56" s="206">
        <v>1350</v>
      </c>
      <c r="E56" s="206">
        <v>6350</v>
      </c>
    </row>
    <row r="57" spans="1:5" s="211" customFormat="1" ht="18" customHeight="1">
      <c r="A57" s="263"/>
      <c r="B57" s="212" t="s">
        <v>342</v>
      </c>
      <c r="C57" s="206">
        <v>459</v>
      </c>
      <c r="D57" s="206">
        <v>124</v>
      </c>
      <c r="E57" s="206">
        <v>583</v>
      </c>
    </row>
    <row r="58" spans="1:5" s="213" customFormat="1" ht="18" customHeight="1">
      <c r="A58" s="263"/>
      <c r="B58" s="210" t="s">
        <v>343</v>
      </c>
      <c r="C58" s="208">
        <f>SUM(C44,C46,C53,C54:C57)</f>
        <v>15546</v>
      </c>
      <c r="D58" s="208">
        <f>SUM(D44,D46,D53,D54:D57)</f>
        <v>3142</v>
      </c>
      <c r="E58" s="208">
        <f>SUM(E44,E46,E53,E54:E57)</f>
        <v>18688</v>
      </c>
    </row>
    <row r="59" spans="1:5" ht="19.5" customHeight="1">
      <c r="A59" s="263"/>
      <c r="B59" s="212" t="s">
        <v>344</v>
      </c>
      <c r="C59" s="206">
        <v>3839</v>
      </c>
      <c r="D59" s="206">
        <v>1036</v>
      </c>
      <c r="E59" s="206">
        <v>4875</v>
      </c>
    </row>
    <row r="60" spans="1:5" ht="19.5" customHeight="1">
      <c r="A60" s="263"/>
      <c r="B60" s="212" t="s">
        <v>345</v>
      </c>
      <c r="C60" s="206">
        <v>1219</v>
      </c>
      <c r="D60" s="206">
        <v>330</v>
      </c>
      <c r="E60" s="206">
        <v>1549</v>
      </c>
    </row>
    <row r="61" spans="1:5" ht="19.5" customHeight="1">
      <c r="A61" s="263"/>
      <c r="B61" s="212" t="s">
        <v>346</v>
      </c>
      <c r="C61" s="206">
        <v>300</v>
      </c>
      <c r="D61" s="206">
        <v>81</v>
      </c>
      <c r="E61" s="206">
        <v>381</v>
      </c>
    </row>
    <row r="62" spans="1:5" ht="19.5" customHeight="1">
      <c r="A62" s="263"/>
      <c r="B62" s="212" t="s">
        <v>347</v>
      </c>
      <c r="C62" s="206">
        <v>400</v>
      </c>
      <c r="D62" s="206">
        <v>108</v>
      </c>
      <c r="E62" s="206">
        <v>508</v>
      </c>
    </row>
    <row r="63" spans="1:5" ht="19.5" customHeight="1">
      <c r="A63" s="263"/>
      <c r="B63" s="212" t="s">
        <v>348</v>
      </c>
      <c r="C63" s="206">
        <v>350</v>
      </c>
      <c r="D63" s="206">
        <v>95</v>
      </c>
      <c r="E63" s="206">
        <v>445</v>
      </c>
    </row>
    <row r="64" spans="1:5" ht="32.25" customHeight="1">
      <c r="A64" s="263"/>
      <c r="B64" s="212" t="s">
        <v>349</v>
      </c>
      <c r="C64" s="206">
        <v>32629</v>
      </c>
      <c r="D64" s="206">
        <v>8810</v>
      </c>
      <c r="E64" s="206">
        <v>41439</v>
      </c>
    </row>
    <row r="65" spans="1:5" ht="18" customHeight="1">
      <c r="A65" s="263"/>
      <c r="B65" s="212" t="s">
        <v>350</v>
      </c>
      <c r="C65" s="206">
        <v>2106</v>
      </c>
      <c r="D65" s="206">
        <v>569</v>
      </c>
      <c r="E65" s="206">
        <v>2675</v>
      </c>
    </row>
    <row r="66" spans="1:5" ht="18" customHeight="1">
      <c r="A66" s="263"/>
      <c r="B66" s="212" t="s">
        <v>351</v>
      </c>
      <c r="C66" s="206">
        <v>787</v>
      </c>
      <c r="D66" s="206">
        <v>213</v>
      </c>
      <c r="E66" s="206">
        <v>1000</v>
      </c>
    </row>
    <row r="67" spans="1:5" ht="31.5">
      <c r="A67" s="263"/>
      <c r="B67" s="212" t="s">
        <v>352</v>
      </c>
      <c r="C67" s="206">
        <v>4500</v>
      </c>
      <c r="D67" s="206">
        <v>1215</v>
      </c>
      <c r="E67" s="201">
        <v>5715</v>
      </c>
    </row>
    <row r="68" spans="1:5" ht="31.5">
      <c r="A68" s="263"/>
      <c r="B68" s="212" t="s">
        <v>353</v>
      </c>
      <c r="C68" s="206">
        <v>1800</v>
      </c>
      <c r="D68" s="206">
        <v>486</v>
      </c>
      <c r="E68" s="206">
        <v>2286</v>
      </c>
    </row>
    <row r="69" spans="1:5" ht="47.25">
      <c r="A69" s="263"/>
      <c r="B69" s="200" t="s">
        <v>354</v>
      </c>
      <c r="C69" s="201">
        <v>1575</v>
      </c>
      <c r="D69" s="206">
        <f>C69*0.27</f>
        <v>425.25</v>
      </c>
      <c r="E69" s="206">
        <f>SUM(C69:D69)</f>
        <v>2000.25</v>
      </c>
    </row>
    <row r="70" spans="1:5" ht="15.75">
      <c r="A70" s="263"/>
      <c r="B70" s="200" t="s">
        <v>355</v>
      </c>
      <c r="C70" s="201">
        <v>400</v>
      </c>
      <c r="D70" s="206">
        <v>108</v>
      </c>
      <c r="E70" s="206">
        <v>508</v>
      </c>
    </row>
    <row r="71" spans="1:5" ht="15.75">
      <c r="A71" s="263"/>
      <c r="B71" s="200" t="s">
        <v>356</v>
      </c>
      <c r="C71" s="206">
        <v>8386</v>
      </c>
      <c r="D71" s="206">
        <v>2264</v>
      </c>
      <c r="E71" s="206">
        <v>10650</v>
      </c>
    </row>
    <row r="72" spans="1:5" ht="15.75">
      <c r="A72" s="263"/>
      <c r="B72" s="200" t="s">
        <v>357</v>
      </c>
      <c r="C72" s="206">
        <v>2522</v>
      </c>
      <c r="D72" s="206"/>
      <c r="E72" s="206">
        <v>2522</v>
      </c>
    </row>
    <row r="73" spans="1:5" ht="31.5">
      <c r="A73" s="263"/>
      <c r="B73" s="200" t="s">
        <v>358</v>
      </c>
      <c r="C73" s="206">
        <v>42174</v>
      </c>
      <c r="D73" s="206">
        <v>11387</v>
      </c>
      <c r="E73" s="206">
        <v>53561</v>
      </c>
    </row>
    <row r="74" spans="1:5" ht="15.75">
      <c r="A74" s="263"/>
      <c r="B74" s="200" t="s">
        <v>359</v>
      </c>
      <c r="C74" s="206">
        <v>14083</v>
      </c>
      <c r="D74" s="206">
        <v>3802</v>
      </c>
      <c r="E74" s="206">
        <v>17885</v>
      </c>
    </row>
    <row r="75" spans="1:5" ht="15.75">
      <c r="A75" s="263"/>
      <c r="B75" s="200" t="s">
        <v>360</v>
      </c>
      <c r="C75" s="206"/>
      <c r="D75" s="206">
        <v>254</v>
      </c>
      <c r="E75" s="206">
        <v>254</v>
      </c>
    </row>
    <row r="76" spans="1:5" ht="15.75">
      <c r="A76" s="263"/>
      <c r="B76" s="200" t="s">
        <v>361</v>
      </c>
      <c r="C76" s="206"/>
      <c r="D76" s="206"/>
      <c r="E76" s="206"/>
    </row>
    <row r="77" spans="1:5" ht="15.75">
      <c r="A77" s="263"/>
      <c r="B77" s="200" t="s">
        <v>362</v>
      </c>
      <c r="C77" s="206">
        <v>1601</v>
      </c>
      <c r="D77" s="206">
        <v>432</v>
      </c>
      <c r="E77" s="206">
        <v>2033</v>
      </c>
    </row>
    <row r="78" spans="1:5" ht="15.75">
      <c r="A78" s="263"/>
      <c r="B78" s="200" t="s">
        <v>363</v>
      </c>
      <c r="C78" s="206">
        <v>120</v>
      </c>
      <c r="D78" s="206">
        <v>32</v>
      </c>
      <c r="E78" s="206">
        <v>152</v>
      </c>
    </row>
    <row r="79" spans="1:5" ht="15.75">
      <c r="A79" s="263"/>
      <c r="B79" s="200" t="s">
        <v>364</v>
      </c>
      <c r="C79" s="206">
        <v>300</v>
      </c>
      <c r="D79" s="206">
        <v>81</v>
      </c>
      <c r="E79" s="206">
        <v>381</v>
      </c>
    </row>
    <row r="80" spans="1:5" ht="15.75">
      <c r="A80" s="263"/>
      <c r="B80" s="200" t="s">
        <v>365</v>
      </c>
      <c r="C80" s="206"/>
      <c r="D80" s="206"/>
      <c r="E80" s="206"/>
    </row>
    <row r="81" spans="1:5" ht="15.75">
      <c r="A81" s="263"/>
      <c r="B81" s="200" t="s">
        <v>366</v>
      </c>
      <c r="C81" s="206">
        <v>702</v>
      </c>
      <c r="D81" s="206">
        <v>190</v>
      </c>
      <c r="E81" s="206">
        <v>892</v>
      </c>
    </row>
    <row r="82" spans="1:5" ht="15.75">
      <c r="A82" s="263"/>
      <c r="B82" s="200" t="s">
        <v>367</v>
      </c>
      <c r="C82" s="206"/>
      <c r="D82" s="206"/>
      <c r="E82" s="206"/>
    </row>
    <row r="83" spans="1:5" ht="15.75">
      <c r="A83" s="263"/>
      <c r="B83" s="200" t="s">
        <v>368</v>
      </c>
      <c r="C83" s="206">
        <v>240</v>
      </c>
      <c r="D83" s="206">
        <v>65</v>
      </c>
      <c r="E83" s="206">
        <v>305</v>
      </c>
    </row>
    <row r="84" spans="1:5" ht="15.75">
      <c r="A84" s="263"/>
      <c r="B84" s="200" t="s">
        <v>369</v>
      </c>
      <c r="C84" s="206">
        <v>190</v>
      </c>
      <c r="D84" s="206">
        <v>51</v>
      </c>
      <c r="E84" s="206">
        <v>241</v>
      </c>
    </row>
    <row r="85" spans="1:5" ht="15.75">
      <c r="A85" s="263"/>
      <c r="B85" s="200" t="s">
        <v>370</v>
      </c>
      <c r="C85" s="206">
        <v>1099</v>
      </c>
      <c r="D85" s="206">
        <v>297</v>
      </c>
      <c r="E85" s="206">
        <v>1396</v>
      </c>
    </row>
    <row r="86" spans="1:5" ht="15.75">
      <c r="A86" s="263"/>
      <c r="B86" s="200" t="s">
        <v>371</v>
      </c>
      <c r="C86" s="206">
        <v>460</v>
      </c>
      <c r="D86" s="206">
        <v>124</v>
      </c>
      <c r="E86" s="206">
        <v>584</v>
      </c>
    </row>
    <row r="87" spans="1:5" ht="15.75">
      <c r="A87" s="263"/>
      <c r="B87" s="200" t="s">
        <v>372</v>
      </c>
      <c r="C87" s="206">
        <v>173</v>
      </c>
      <c r="D87" s="206">
        <v>47</v>
      </c>
      <c r="E87" s="206">
        <v>220</v>
      </c>
    </row>
    <row r="88" spans="1:5" ht="15.75">
      <c r="A88" s="263"/>
      <c r="B88" s="200" t="s">
        <v>373</v>
      </c>
      <c r="C88" s="206">
        <v>141</v>
      </c>
      <c r="D88" s="206">
        <v>6</v>
      </c>
      <c r="E88" s="206">
        <v>147</v>
      </c>
    </row>
    <row r="89" spans="1:5" ht="15.75">
      <c r="A89" s="263"/>
      <c r="B89" s="200" t="s">
        <v>383</v>
      </c>
      <c r="C89" s="206">
        <v>1143</v>
      </c>
      <c r="D89" s="206">
        <v>308</v>
      </c>
      <c r="E89" s="206">
        <v>1451</v>
      </c>
    </row>
    <row r="90" spans="1:5" ht="31.5">
      <c r="A90" s="263"/>
      <c r="B90" s="200" t="s">
        <v>384</v>
      </c>
      <c r="C90" s="206">
        <v>211</v>
      </c>
      <c r="D90" s="206">
        <v>57</v>
      </c>
      <c r="E90" s="206">
        <v>268</v>
      </c>
    </row>
    <row r="91" spans="1:5" ht="15.75">
      <c r="A91" s="263"/>
      <c r="B91" s="200" t="s">
        <v>385</v>
      </c>
      <c r="C91" s="206"/>
      <c r="D91" s="206"/>
      <c r="E91" s="206"/>
    </row>
    <row r="92" spans="1:5" ht="15.75">
      <c r="A92" s="263"/>
      <c r="B92" s="200" t="s">
        <v>386</v>
      </c>
      <c r="C92" s="206">
        <v>176</v>
      </c>
      <c r="D92" s="206">
        <v>48</v>
      </c>
      <c r="E92" s="206">
        <v>224</v>
      </c>
    </row>
    <row r="93" spans="1:5" ht="15.75">
      <c r="A93" s="263"/>
      <c r="B93" s="200" t="s">
        <v>387</v>
      </c>
      <c r="C93" s="206">
        <v>177</v>
      </c>
      <c r="D93" s="206">
        <v>48</v>
      </c>
      <c r="E93" s="206">
        <v>225</v>
      </c>
    </row>
    <row r="94" spans="1:5" ht="15.75">
      <c r="A94" s="263"/>
      <c r="B94" s="200" t="s">
        <v>388</v>
      </c>
      <c r="C94" s="206">
        <v>177</v>
      </c>
      <c r="D94" s="206">
        <v>48</v>
      </c>
      <c r="E94" s="206">
        <v>225</v>
      </c>
    </row>
    <row r="95" spans="1:5" ht="15.75">
      <c r="A95" s="263"/>
      <c r="B95" s="200" t="s">
        <v>389</v>
      </c>
      <c r="C95" s="206">
        <v>222</v>
      </c>
      <c r="D95" s="206">
        <v>60</v>
      </c>
      <c r="E95" s="206">
        <v>282</v>
      </c>
    </row>
    <row r="96" spans="1:5" ht="15.75">
      <c r="A96" s="263"/>
      <c r="B96" s="200" t="s">
        <v>390</v>
      </c>
      <c r="C96" s="206">
        <v>222</v>
      </c>
      <c r="D96" s="206">
        <v>60</v>
      </c>
      <c r="E96" s="206">
        <v>282</v>
      </c>
    </row>
    <row r="97" spans="1:5" ht="15.75">
      <c r="A97" s="263"/>
      <c r="B97" s="200" t="s">
        <v>391</v>
      </c>
      <c r="C97" s="206">
        <v>222</v>
      </c>
      <c r="D97" s="206">
        <v>60</v>
      </c>
      <c r="E97" s="206">
        <v>282</v>
      </c>
    </row>
    <row r="98" spans="1:5" ht="15.75">
      <c r="A98" s="263"/>
      <c r="B98" s="200" t="s">
        <v>392</v>
      </c>
      <c r="C98" s="206">
        <v>222</v>
      </c>
      <c r="D98" s="206">
        <v>60</v>
      </c>
      <c r="E98" s="206">
        <v>282</v>
      </c>
    </row>
    <row r="99" spans="1:5" ht="15.75">
      <c r="A99" s="263"/>
      <c r="B99" s="200" t="s">
        <v>393</v>
      </c>
      <c r="C99" s="206">
        <v>200</v>
      </c>
      <c r="D99" s="206">
        <v>54</v>
      </c>
      <c r="E99" s="206">
        <v>254</v>
      </c>
    </row>
    <row r="100" spans="1:5" ht="15.75">
      <c r="A100" s="263"/>
      <c r="B100" s="200" t="s">
        <v>394</v>
      </c>
      <c r="C100" s="206">
        <v>131</v>
      </c>
      <c r="D100" s="206">
        <v>35</v>
      </c>
      <c r="E100" s="206">
        <v>166</v>
      </c>
    </row>
    <row r="101" spans="1:5" ht="15.75">
      <c r="A101" s="263"/>
      <c r="B101" s="200" t="s">
        <v>395</v>
      </c>
      <c r="C101" s="206">
        <v>128</v>
      </c>
      <c r="D101" s="206">
        <v>35</v>
      </c>
      <c r="E101" s="206">
        <v>163</v>
      </c>
    </row>
    <row r="102" spans="1:5" ht="15.75">
      <c r="A102" s="263"/>
      <c r="B102" s="200" t="s">
        <v>396</v>
      </c>
      <c r="C102" s="206">
        <v>7</v>
      </c>
      <c r="D102" s="206">
        <v>2</v>
      </c>
      <c r="E102" s="206">
        <v>9</v>
      </c>
    </row>
    <row r="103" spans="1:5" ht="15.75">
      <c r="A103" s="263"/>
      <c r="B103" s="200" t="s">
        <v>261</v>
      </c>
      <c r="C103" s="206">
        <v>41</v>
      </c>
      <c r="D103" s="206">
        <v>11</v>
      </c>
      <c r="E103" s="206">
        <v>52</v>
      </c>
    </row>
    <row r="104" spans="1:5" ht="31.5">
      <c r="A104" s="263"/>
      <c r="B104" s="200" t="s">
        <v>397</v>
      </c>
      <c r="C104" s="206">
        <v>146</v>
      </c>
      <c r="D104" s="206">
        <v>39</v>
      </c>
      <c r="E104" s="206">
        <v>185</v>
      </c>
    </row>
    <row r="105" spans="1:5" ht="15.75">
      <c r="A105" s="263"/>
      <c r="B105" s="200" t="s">
        <v>398</v>
      </c>
      <c r="C105" s="206">
        <v>3</v>
      </c>
      <c r="D105" s="206">
        <v>1</v>
      </c>
      <c r="E105" s="206">
        <v>4</v>
      </c>
    </row>
    <row r="106" spans="1:5" ht="15.75">
      <c r="A106" s="263"/>
      <c r="B106" s="200" t="s">
        <v>399</v>
      </c>
      <c r="C106" s="206">
        <v>196</v>
      </c>
      <c r="D106" s="206">
        <v>53</v>
      </c>
      <c r="E106" s="206">
        <v>249</v>
      </c>
    </row>
    <row r="107" spans="1:5" ht="15.75">
      <c r="A107" s="263"/>
      <c r="B107" s="200" t="s">
        <v>400</v>
      </c>
      <c r="C107" s="206">
        <v>300</v>
      </c>
      <c r="D107" s="206"/>
      <c r="E107" s="206">
        <v>300</v>
      </c>
    </row>
    <row r="108" spans="1:5" ht="15.75">
      <c r="A108" s="263"/>
      <c r="B108" s="200" t="s">
        <v>374</v>
      </c>
      <c r="C108" s="206">
        <v>20998</v>
      </c>
      <c r="D108" s="206"/>
      <c r="E108" s="206">
        <v>20998</v>
      </c>
    </row>
    <row r="109" spans="1:5" ht="15.75">
      <c r="A109" s="263"/>
      <c r="B109" s="200" t="s">
        <v>375</v>
      </c>
      <c r="C109" s="206">
        <v>3899</v>
      </c>
      <c r="D109" s="206"/>
      <c r="E109" s="206">
        <v>3899</v>
      </c>
    </row>
    <row r="110" spans="1:5" ht="15.75">
      <c r="A110" s="263"/>
      <c r="B110" s="203" t="s">
        <v>376</v>
      </c>
      <c r="C110" s="208">
        <f>SUM(C108:C109)</f>
        <v>24897</v>
      </c>
      <c r="D110" s="208"/>
      <c r="E110" s="208">
        <f>SUM(E108:E109)</f>
        <v>24897</v>
      </c>
    </row>
    <row r="111" spans="1:5" ht="15.75">
      <c r="A111" s="263"/>
      <c r="B111" s="210" t="s">
        <v>166</v>
      </c>
      <c r="C111" s="208">
        <f>SUM(C58,C59:C109)</f>
        <v>166463</v>
      </c>
      <c r="D111" s="208">
        <f>SUM(D58,D59:D109)</f>
        <v>36629.25</v>
      </c>
      <c r="E111" s="208">
        <f>SUM(E58,E59:E109)</f>
        <v>203092.25</v>
      </c>
    </row>
    <row r="112" spans="1:5" ht="15.75">
      <c r="A112" s="214"/>
      <c r="B112" s="210" t="s">
        <v>293</v>
      </c>
      <c r="C112" s="208">
        <f>SUM(C111,C37)</f>
        <v>172211</v>
      </c>
      <c r="D112" s="208">
        <f>SUM(D111,D37)</f>
        <v>38187.35</v>
      </c>
      <c r="E112" s="208">
        <v>210398</v>
      </c>
    </row>
    <row r="113" spans="1:5" ht="36" customHeight="1">
      <c r="A113" s="264" t="s">
        <v>377</v>
      </c>
      <c r="B113" s="265"/>
      <c r="C113" s="265"/>
      <c r="D113" s="265"/>
      <c r="E113" s="265"/>
    </row>
    <row r="114" spans="1:5" ht="14.25">
      <c r="A114" s="215"/>
      <c r="B114" s="216"/>
      <c r="C114" s="217"/>
      <c r="D114" s="217"/>
      <c r="E114" s="217"/>
    </row>
    <row r="115" spans="1:5" ht="14.25">
      <c r="A115" s="215"/>
      <c r="B115" s="216"/>
      <c r="C115" s="217"/>
      <c r="D115" s="217"/>
      <c r="E115" s="217"/>
    </row>
    <row r="116" spans="1:5" ht="14.25">
      <c r="A116" s="215"/>
      <c r="B116" s="216"/>
      <c r="C116" s="217"/>
      <c r="D116" s="217"/>
      <c r="E116" s="217"/>
    </row>
    <row r="117" spans="1:5" ht="14.25">
      <c r="A117" s="215"/>
      <c r="B117" s="216"/>
      <c r="C117" s="217"/>
      <c r="D117" s="217"/>
      <c r="E117" s="217"/>
    </row>
    <row r="118" spans="1:5" ht="14.25">
      <c r="A118" s="215"/>
      <c r="B118" s="216"/>
      <c r="C118" s="217"/>
      <c r="D118" s="217"/>
      <c r="E118" s="217"/>
    </row>
    <row r="119" spans="1:5" ht="14.25">
      <c r="A119" s="218"/>
      <c r="B119" s="216"/>
      <c r="C119" s="217"/>
      <c r="D119" s="217"/>
      <c r="E119" s="217"/>
    </row>
  </sheetData>
  <sheetProtection/>
  <mergeCells count="10">
    <mergeCell ref="A1:E1"/>
    <mergeCell ref="A2:E2"/>
    <mergeCell ref="A4:E4"/>
    <mergeCell ref="A6:A12"/>
    <mergeCell ref="A38:A111"/>
    <mergeCell ref="A113:E113"/>
    <mergeCell ref="A13:A19"/>
    <mergeCell ref="A20:A24"/>
    <mergeCell ref="A25:A30"/>
    <mergeCell ref="A31:A36"/>
  </mergeCells>
  <printOptions/>
  <pageMargins left="0.6" right="0.43" top="0.48" bottom="0.24" header="0.42" footer="0.25"/>
  <pageSetup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SheetLayoutView="100" zoomScalePageLayoutView="0" workbookViewId="0" topLeftCell="A1">
      <selection activeCell="A1" sqref="A1:E1"/>
    </sheetView>
  </sheetViews>
  <sheetFormatPr defaultColWidth="9.00390625" defaultRowHeight="39" customHeight="1"/>
  <cols>
    <col min="1" max="1" width="20.75390625" style="0" customWidth="1"/>
    <col min="2" max="2" width="39.75390625" style="0" customWidth="1"/>
    <col min="3" max="3" width="9.00390625" style="0" customWidth="1"/>
    <col min="4" max="4" width="7.75390625" style="0" customWidth="1"/>
    <col min="5" max="5" width="9.25390625" style="0" customWidth="1"/>
  </cols>
  <sheetData>
    <row r="1" spans="1:5" ht="39" customHeight="1">
      <c r="A1" s="267" t="s">
        <v>406</v>
      </c>
      <c r="B1" s="268"/>
      <c r="C1" s="268"/>
      <c r="D1" s="268"/>
      <c r="E1" s="268"/>
    </row>
    <row r="2" spans="1:5" ht="39" customHeight="1">
      <c r="A2" s="269" t="s">
        <v>275</v>
      </c>
      <c r="B2" s="270"/>
      <c r="C2" s="270"/>
      <c r="D2" s="270"/>
      <c r="E2" s="270"/>
    </row>
    <row r="3" spans="1:5" ht="39" customHeight="1">
      <c r="A3" s="270"/>
      <c r="B3" s="270"/>
      <c r="C3" s="270"/>
      <c r="D3" s="270"/>
      <c r="E3" s="270"/>
    </row>
    <row r="4" spans="1:3" ht="39" customHeight="1">
      <c r="A4" s="165"/>
      <c r="B4" s="165"/>
      <c r="C4" s="165"/>
    </row>
    <row r="5" spans="1:5" ht="39" customHeight="1">
      <c r="A5" s="166" t="s">
        <v>276</v>
      </c>
      <c r="B5" s="167" t="s">
        <v>277</v>
      </c>
      <c r="C5" s="167" t="s">
        <v>278</v>
      </c>
      <c r="D5" s="167" t="s">
        <v>279</v>
      </c>
      <c r="E5" s="167" t="s">
        <v>280</v>
      </c>
    </row>
    <row r="6" spans="1:5" ht="39" customHeight="1">
      <c r="A6" s="271" t="s">
        <v>281</v>
      </c>
      <c r="B6" s="168" t="s">
        <v>282</v>
      </c>
      <c r="C6" s="169">
        <v>1200</v>
      </c>
      <c r="D6" s="170">
        <v>324</v>
      </c>
      <c r="E6" s="170">
        <v>1524</v>
      </c>
    </row>
    <row r="7" spans="1:5" ht="39" customHeight="1">
      <c r="A7" s="272"/>
      <c r="B7" s="168" t="s">
        <v>283</v>
      </c>
      <c r="C7" s="169">
        <v>737</v>
      </c>
      <c r="D7" s="170">
        <v>199</v>
      </c>
      <c r="E7" s="170">
        <v>936</v>
      </c>
    </row>
    <row r="8" spans="1:5" ht="39" customHeight="1">
      <c r="A8" s="272"/>
      <c r="B8" s="168" t="s">
        <v>284</v>
      </c>
      <c r="C8" s="169">
        <v>1418</v>
      </c>
      <c r="D8" s="170"/>
      <c r="E8" s="170">
        <v>1418</v>
      </c>
    </row>
    <row r="9" spans="1:5" ht="39" customHeight="1">
      <c r="A9" s="272"/>
      <c r="B9" s="171" t="s">
        <v>166</v>
      </c>
      <c r="C9" s="172">
        <f>SUM(C6:C8)</f>
        <v>3355</v>
      </c>
      <c r="D9" s="172">
        <f>SUM(D6:D7)</f>
        <v>523</v>
      </c>
      <c r="E9" s="172">
        <v>3878</v>
      </c>
    </row>
    <row r="10" spans="1:5" ht="39" customHeight="1">
      <c r="A10" s="273"/>
      <c r="B10" s="171" t="s">
        <v>285</v>
      </c>
      <c r="C10" s="172">
        <f>SUM(C9)</f>
        <v>3355</v>
      </c>
      <c r="D10" s="173">
        <v>523</v>
      </c>
      <c r="E10" s="173">
        <f>SUM(E9)</f>
        <v>3878</v>
      </c>
    </row>
    <row r="11" spans="1:5" ht="39" customHeight="1">
      <c r="A11" s="272" t="s">
        <v>286</v>
      </c>
      <c r="B11" s="174" t="s">
        <v>287</v>
      </c>
      <c r="C11" s="175">
        <v>400</v>
      </c>
      <c r="D11" s="176">
        <f>C11*0.27</f>
        <v>108</v>
      </c>
      <c r="E11" s="176">
        <f>SUM(C11:D11)</f>
        <v>508</v>
      </c>
    </row>
    <row r="12" spans="1:5" ht="39" customHeight="1">
      <c r="A12" s="274"/>
      <c r="B12" s="174" t="s">
        <v>288</v>
      </c>
      <c r="C12" s="177">
        <v>787</v>
      </c>
      <c r="D12" s="176">
        <f>C12*0.27</f>
        <v>212.49</v>
      </c>
      <c r="E12" s="176">
        <f>SUM(C12:D12)</f>
        <v>999.49</v>
      </c>
    </row>
    <row r="13" spans="1:5" ht="39" customHeight="1">
      <c r="A13" s="274"/>
      <c r="B13" s="174" t="s">
        <v>289</v>
      </c>
      <c r="C13" s="177">
        <v>2500</v>
      </c>
      <c r="D13" s="176">
        <v>675</v>
      </c>
      <c r="E13" s="176">
        <v>3175</v>
      </c>
    </row>
    <row r="14" spans="1:5" ht="39" customHeight="1">
      <c r="A14" s="274"/>
      <c r="B14" s="174" t="s">
        <v>290</v>
      </c>
      <c r="C14" s="177">
        <v>24422</v>
      </c>
      <c r="D14" s="176"/>
      <c r="E14" s="176">
        <v>24422</v>
      </c>
    </row>
    <row r="15" spans="1:5" ht="39" customHeight="1">
      <c r="A15" s="274"/>
      <c r="B15" s="174" t="s">
        <v>291</v>
      </c>
      <c r="C15" s="177">
        <v>1073</v>
      </c>
      <c r="D15" s="176"/>
      <c r="E15" s="176">
        <v>1073</v>
      </c>
    </row>
    <row r="16" spans="1:5" ht="39" customHeight="1">
      <c r="A16" s="274"/>
      <c r="B16" s="174" t="s">
        <v>292</v>
      </c>
      <c r="C16" s="177">
        <v>11216</v>
      </c>
      <c r="D16" s="176">
        <v>2980</v>
      </c>
      <c r="E16" s="176">
        <v>14196</v>
      </c>
    </row>
    <row r="17" spans="1:5" ht="39" customHeight="1">
      <c r="A17" s="274"/>
      <c r="B17" s="174" t="s">
        <v>296</v>
      </c>
      <c r="C17" s="177">
        <v>173</v>
      </c>
      <c r="D17" s="176">
        <v>47</v>
      </c>
      <c r="E17" s="176">
        <v>220</v>
      </c>
    </row>
    <row r="18" spans="1:5" ht="39" customHeight="1">
      <c r="A18" s="275"/>
      <c r="B18" s="178" t="s">
        <v>166</v>
      </c>
      <c r="C18" s="179">
        <f>SUM(C11:C17)</f>
        <v>40571</v>
      </c>
      <c r="D18" s="179">
        <f>SUM(D11:D17)</f>
        <v>4022.49</v>
      </c>
      <c r="E18" s="179">
        <f>SUM(E11:E17)</f>
        <v>44593.49</v>
      </c>
    </row>
    <row r="19" spans="1:5" ht="39" customHeight="1">
      <c r="A19" s="180"/>
      <c r="B19" s="181" t="s">
        <v>293</v>
      </c>
      <c r="C19" s="182">
        <f>SUM(C10,C18)</f>
        <v>43926</v>
      </c>
      <c r="D19" s="182">
        <f>SUM(D10,D18)</f>
        <v>4545.49</v>
      </c>
      <c r="E19" s="182">
        <f>SUM(E18,E10)</f>
        <v>48471.49</v>
      </c>
    </row>
  </sheetData>
  <sheetProtection/>
  <mergeCells count="4">
    <mergeCell ref="A1:E1"/>
    <mergeCell ref="A2:E3"/>
    <mergeCell ref="A6:A10"/>
    <mergeCell ref="A11:A18"/>
  </mergeCells>
  <printOptions/>
  <pageMargins left="0.56" right="0.75" top="0.63" bottom="0.64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6.75390625" style="51" customWidth="1"/>
    <col min="2" max="2" width="51.25390625" style="50" customWidth="1"/>
    <col min="3" max="3" width="13.125" style="50" customWidth="1"/>
    <col min="4" max="16384" width="9.125" style="50" customWidth="1"/>
  </cols>
  <sheetData>
    <row r="1" spans="1:4" ht="27" customHeight="1">
      <c r="A1" s="277" t="s">
        <v>407</v>
      </c>
      <c r="B1" s="277"/>
      <c r="C1" s="277"/>
      <c r="D1" s="278"/>
    </row>
    <row r="2" spans="1:3" ht="39.75" customHeight="1">
      <c r="A2" s="49"/>
      <c r="B2" s="49"/>
      <c r="C2" s="49"/>
    </row>
    <row r="3" spans="1:3" ht="18">
      <c r="A3" s="276" t="s">
        <v>101</v>
      </c>
      <c r="B3" s="276"/>
      <c r="C3" s="276"/>
    </row>
    <row r="5" spans="1:3" ht="18">
      <c r="A5" s="276" t="s">
        <v>102</v>
      </c>
      <c r="B5" s="276"/>
      <c r="C5" s="276"/>
    </row>
    <row r="6" ht="38.25" customHeight="1">
      <c r="C6" s="52" t="s">
        <v>14</v>
      </c>
    </row>
    <row r="7" spans="1:3" s="55" customFormat="1" ht="32.25" customHeight="1">
      <c r="A7" s="53" t="s">
        <v>103</v>
      </c>
      <c r="B7" s="54" t="s">
        <v>72</v>
      </c>
      <c r="C7" s="54"/>
    </row>
    <row r="8" spans="1:3" ht="22.5" customHeight="1">
      <c r="A8" s="56" t="s">
        <v>1</v>
      </c>
      <c r="B8" s="57" t="s">
        <v>104</v>
      </c>
      <c r="C8" s="58">
        <v>500</v>
      </c>
    </row>
    <row r="9" spans="1:3" s="2" customFormat="1" ht="22.5" customHeight="1">
      <c r="A9" s="59" t="s">
        <v>105</v>
      </c>
      <c r="B9" s="57" t="s">
        <v>106</v>
      </c>
      <c r="C9" s="7">
        <v>350</v>
      </c>
    </row>
    <row r="10" spans="1:3" s="2" customFormat="1" ht="22.5" customHeight="1">
      <c r="A10" s="59" t="s">
        <v>3</v>
      </c>
      <c r="B10" s="57" t="s">
        <v>107</v>
      </c>
      <c r="C10" s="7">
        <v>749</v>
      </c>
    </row>
    <row r="11" spans="1:3" s="2" customFormat="1" ht="36" customHeight="1">
      <c r="A11" s="59" t="s">
        <v>4</v>
      </c>
      <c r="B11" s="60" t="s">
        <v>108</v>
      </c>
      <c r="C11" s="7">
        <v>500</v>
      </c>
    </row>
    <row r="12" spans="1:3" ht="22.5" customHeight="1">
      <c r="A12" s="59" t="s">
        <v>5</v>
      </c>
      <c r="B12" s="61" t="s">
        <v>109</v>
      </c>
      <c r="C12" s="62">
        <v>2834</v>
      </c>
    </row>
    <row r="13" spans="1:3" ht="22.5" customHeight="1">
      <c r="A13" s="59" t="s">
        <v>6</v>
      </c>
      <c r="B13" s="61" t="s">
        <v>110</v>
      </c>
      <c r="C13" s="62">
        <v>111</v>
      </c>
    </row>
    <row r="14" spans="1:3" ht="22.5" customHeight="1">
      <c r="A14" s="59" t="s">
        <v>7</v>
      </c>
      <c r="B14" s="59" t="s">
        <v>111</v>
      </c>
      <c r="C14" s="7">
        <v>26348</v>
      </c>
    </row>
    <row r="15" spans="1:3" ht="22.5" customHeight="1">
      <c r="A15" s="63"/>
      <c r="B15" s="64" t="s">
        <v>80</v>
      </c>
      <c r="C15" s="6">
        <f>SUM(C8:C14)</f>
        <v>31392</v>
      </c>
    </row>
  </sheetData>
  <sheetProtection/>
  <mergeCells count="3">
    <mergeCell ref="A3:C3"/>
    <mergeCell ref="A5:C5"/>
    <mergeCell ref="A1:D1"/>
  </mergeCells>
  <printOptions/>
  <pageMargins left="0.75" right="0.75" top="0.54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zoomScale="110" zoomScaleSheetLayoutView="110" zoomScalePageLayoutView="0" workbookViewId="0" topLeftCell="A1">
      <selection activeCell="A1" sqref="A1:E1"/>
    </sheetView>
  </sheetViews>
  <sheetFormatPr defaultColWidth="9.00390625" defaultRowHeight="12.75"/>
  <cols>
    <col min="1" max="1" width="43.625" style="66" customWidth="1"/>
    <col min="2" max="2" width="12.875" style="99" customWidth="1"/>
    <col min="3" max="5" width="12.875" style="121" customWidth="1"/>
  </cols>
  <sheetData>
    <row r="1" spans="1:5" ht="21" customHeight="1">
      <c r="A1" s="221" t="s">
        <v>408</v>
      </c>
      <c r="B1" s="282"/>
      <c r="C1" s="282"/>
      <c r="D1" s="282"/>
      <c r="E1" s="282"/>
    </row>
    <row r="2" ht="27" customHeight="1">
      <c r="A2" s="71"/>
    </row>
    <row r="3" spans="1:5" ht="63" customHeight="1">
      <c r="A3" s="279" t="s">
        <v>112</v>
      </c>
      <c r="B3" s="268"/>
      <c r="C3" s="268"/>
      <c r="D3" s="268"/>
      <c r="E3" s="268"/>
    </row>
    <row r="4" ht="21" customHeight="1"/>
    <row r="5" spans="1:5" s="67" customFormat="1" ht="21" customHeight="1">
      <c r="A5" s="280" t="s">
        <v>72</v>
      </c>
      <c r="B5" s="137" t="s">
        <v>113</v>
      </c>
      <c r="C5" s="138" t="s">
        <v>114</v>
      </c>
      <c r="D5" s="138" t="s">
        <v>115</v>
      </c>
      <c r="E5" s="138" t="s">
        <v>116</v>
      </c>
    </row>
    <row r="6" spans="1:5" s="67" customFormat="1" ht="15" customHeight="1">
      <c r="A6" s="281"/>
      <c r="B6" s="139" t="s">
        <v>117</v>
      </c>
      <c r="C6" s="140" t="s">
        <v>117</v>
      </c>
      <c r="D6" s="140" t="s">
        <v>117</v>
      </c>
      <c r="E6" s="140" t="s">
        <v>117</v>
      </c>
    </row>
    <row r="7" spans="1:5" ht="20.25" customHeight="1">
      <c r="A7" s="141" t="s">
        <v>118</v>
      </c>
      <c r="B7" s="183">
        <v>645759</v>
      </c>
      <c r="C7" s="122">
        <v>586200</v>
      </c>
      <c r="D7" s="122">
        <v>596600</v>
      </c>
      <c r="E7" s="122">
        <v>598800</v>
      </c>
    </row>
    <row r="8" spans="1:5" ht="17.25" customHeight="1">
      <c r="A8" s="141" t="s">
        <v>119</v>
      </c>
      <c r="B8" s="183">
        <v>230265</v>
      </c>
      <c r="C8" s="122">
        <v>230400</v>
      </c>
      <c r="D8" s="122">
        <v>230800</v>
      </c>
      <c r="E8" s="122">
        <v>236000</v>
      </c>
    </row>
    <row r="9" spans="1:5" ht="15.75" customHeight="1">
      <c r="A9" s="141" t="s">
        <v>25</v>
      </c>
      <c r="B9" s="183">
        <v>64482</v>
      </c>
      <c r="C9" s="122">
        <v>63200</v>
      </c>
      <c r="D9" s="122">
        <v>65000</v>
      </c>
      <c r="E9" s="122">
        <v>66000</v>
      </c>
    </row>
    <row r="10" spans="1:5" ht="15" customHeight="1">
      <c r="A10" s="141" t="s">
        <v>28</v>
      </c>
      <c r="B10" s="183">
        <v>3500</v>
      </c>
      <c r="C10" s="122"/>
      <c r="D10" s="122"/>
      <c r="E10" s="122"/>
    </row>
    <row r="11" spans="1:5" ht="25.5">
      <c r="A11" s="141" t="s">
        <v>57</v>
      </c>
      <c r="B11" s="183">
        <v>164574</v>
      </c>
      <c r="C11" s="122">
        <v>140600</v>
      </c>
      <c r="D11" s="122">
        <v>130000</v>
      </c>
      <c r="E11" s="122">
        <v>118000</v>
      </c>
    </row>
    <row r="12" spans="1:5" ht="25.5">
      <c r="A12" s="141" t="s">
        <v>243</v>
      </c>
      <c r="B12" s="183">
        <v>190000</v>
      </c>
      <c r="C12" s="122"/>
      <c r="D12" s="122"/>
      <c r="E12" s="122"/>
    </row>
    <row r="13" spans="1:5" ht="15" customHeight="1">
      <c r="A13" s="141" t="s">
        <v>297</v>
      </c>
      <c r="B13" s="183">
        <v>426</v>
      </c>
      <c r="C13" s="122"/>
      <c r="D13" s="122"/>
      <c r="E13" s="122"/>
    </row>
    <row r="14" spans="1:5" s="68" customFormat="1" ht="15" customHeight="1">
      <c r="A14" s="69" t="s">
        <v>120</v>
      </c>
      <c r="B14" s="184">
        <f>SUM(B7:B13)</f>
        <v>1299006</v>
      </c>
      <c r="C14" s="123">
        <f>SUM(C7:C11)</f>
        <v>1020400</v>
      </c>
      <c r="D14" s="123">
        <f>SUM(D7:D11)</f>
        <v>1022400</v>
      </c>
      <c r="E14" s="123">
        <f>SUM(E7:E11)</f>
        <v>1018800</v>
      </c>
    </row>
    <row r="15" spans="1:5" ht="15" customHeight="1">
      <c r="A15" s="141" t="s">
        <v>121</v>
      </c>
      <c r="B15" s="183">
        <v>368243</v>
      </c>
      <c r="C15" s="122">
        <v>316700</v>
      </c>
      <c r="D15" s="122">
        <v>324200</v>
      </c>
      <c r="E15" s="122">
        <v>325800</v>
      </c>
    </row>
    <row r="16" spans="1:5" ht="15" customHeight="1">
      <c r="A16" s="141" t="s">
        <v>36</v>
      </c>
      <c r="B16" s="183">
        <v>89741</v>
      </c>
      <c r="C16" s="122">
        <v>82600</v>
      </c>
      <c r="D16" s="122">
        <v>84200</v>
      </c>
      <c r="E16" s="122">
        <v>84700</v>
      </c>
    </row>
    <row r="17" spans="1:5" ht="15" customHeight="1">
      <c r="A17" s="141" t="s">
        <v>122</v>
      </c>
      <c r="B17" s="183">
        <v>435058</v>
      </c>
      <c r="C17" s="122">
        <v>427200</v>
      </c>
      <c r="D17" s="122">
        <v>430500</v>
      </c>
      <c r="E17" s="122">
        <v>434300</v>
      </c>
    </row>
    <row r="18" spans="1:5" ht="15" customHeight="1">
      <c r="A18" s="141" t="s">
        <v>38</v>
      </c>
      <c r="B18" s="183">
        <v>91218</v>
      </c>
      <c r="C18" s="122">
        <v>88800</v>
      </c>
      <c r="D18" s="122">
        <v>88000</v>
      </c>
      <c r="E18" s="122">
        <v>88000</v>
      </c>
    </row>
    <row r="19" spans="1:5" ht="15" customHeight="1">
      <c r="A19" s="141" t="s">
        <v>39</v>
      </c>
      <c r="B19" s="183">
        <v>124746</v>
      </c>
      <c r="C19" s="122">
        <v>105100</v>
      </c>
      <c r="D19" s="122">
        <v>95500</v>
      </c>
      <c r="E19" s="122">
        <v>86000</v>
      </c>
    </row>
    <row r="20" spans="1:5" ht="15" customHeight="1">
      <c r="A20" s="141" t="s">
        <v>242</v>
      </c>
      <c r="B20" s="183">
        <v>190000</v>
      </c>
      <c r="C20" s="122"/>
      <c r="D20" s="122"/>
      <c r="E20" s="122"/>
    </row>
    <row r="21" spans="1:5" s="68" customFormat="1" ht="15" customHeight="1">
      <c r="A21" s="69" t="s">
        <v>123</v>
      </c>
      <c r="B21" s="184">
        <f>SUM(B15:B20)</f>
        <v>1299006</v>
      </c>
      <c r="C21" s="123">
        <v>1020400</v>
      </c>
      <c r="D21" s="123">
        <v>1022400</v>
      </c>
      <c r="E21" s="123">
        <v>1018800</v>
      </c>
    </row>
    <row r="22" spans="1:5" ht="15" customHeight="1">
      <c r="A22" s="141"/>
      <c r="B22" s="183"/>
      <c r="C22" s="122"/>
      <c r="D22" s="122"/>
      <c r="E22" s="122"/>
    </row>
    <row r="23" spans="1:5" ht="15" customHeight="1">
      <c r="A23" s="142" t="s">
        <v>72</v>
      </c>
      <c r="B23" s="185"/>
      <c r="C23" s="122"/>
      <c r="D23" s="122"/>
      <c r="E23" s="122"/>
    </row>
    <row r="24" spans="1:5" ht="15" customHeight="1">
      <c r="A24" s="141" t="s">
        <v>124</v>
      </c>
      <c r="B24" s="183">
        <v>35770</v>
      </c>
      <c r="C24" s="122">
        <v>60000</v>
      </c>
      <c r="D24" s="122">
        <v>50000</v>
      </c>
      <c r="E24" s="122">
        <v>40000</v>
      </c>
    </row>
    <row r="25" spans="1:5" ht="15" customHeight="1">
      <c r="A25" s="141" t="s">
        <v>26</v>
      </c>
      <c r="B25" s="183">
        <v>16443</v>
      </c>
      <c r="C25" s="122">
        <v>10000</v>
      </c>
      <c r="D25" s="122">
        <v>6000</v>
      </c>
      <c r="E25" s="122">
        <v>4000</v>
      </c>
    </row>
    <row r="26" spans="1:5" ht="15" customHeight="1">
      <c r="A26" s="141" t="s">
        <v>125</v>
      </c>
      <c r="B26" s="183">
        <v>106593</v>
      </c>
      <c r="C26" s="122">
        <v>62500</v>
      </c>
      <c r="D26" s="122">
        <v>62500</v>
      </c>
      <c r="E26" s="122">
        <v>62500</v>
      </c>
    </row>
    <row r="27" spans="1:5" ht="15" customHeight="1">
      <c r="A27" s="141" t="s">
        <v>32</v>
      </c>
      <c r="B27" s="183">
        <v>4200</v>
      </c>
      <c r="C27" s="122">
        <v>1600</v>
      </c>
      <c r="D27" s="122">
        <v>1200</v>
      </c>
      <c r="E27" s="122">
        <v>1200</v>
      </c>
    </row>
    <row r="28" spans="1:5" ht="15" customHeight="1">
      <c r="A28" s="141" t="s">
        <v>126</v>
      </c>
      <c r="B28" s="183">
        <v>57296</v>
      </c>
      <c r="C28" s="122">
        <v>42000</v>
      </c>
      <c r="D28" s="122">
        <v>52000</v>
      </c>
      <c r="E28" s="122">
        <v>40000</v>
      </c>
    </row>
    <row r="29" spans="1:5" ht="15" customHeight="1">
      <c r="A29" s="141" t="s">
        <v>127</v>
      </c>
      <c r="B29" s="183">
        <v>42174</v>
      </c>
      <c r="C29" s="122"/>
      <c r="D29" s="122"/>
      <c r="E29" s="122"/>
    </row>
    <row r="30" spans="1:5" s="68" customFormat="1" ht="15" customHeight="1">
      <c r="A30" s="69" t="s">
        <v>128</v>
      </c>
      <c r="B30" s="184">
        <f>SUM(B24:B29)</f>
        <v>262476</v>
      </c>
      <c r="C30" s="184">
        <f>SUM(C24:C29)</f>
        <v>176100</v>
      </c>
      <c r="D30" s="184">
        <f>SUM(D24:D29)</f>
        <v>171700</v>
      </c>
      <c r="E30" s="184">
        <f>SUM(E24:E29)</f>
        <v>147700</v>
      </c>
    </row>
    <row r="31" spans="1:5" ht="15" customHeight="1">
      <c r="A31" s="141" t="s">
        <v>129</v>
      </c>
      <c r="B31" s="183">
        <v>210398</v>
      </c>
      <c r="C31" s="122">
        <v>120000</v>
      </c>
      <c r="D31" s="122">
        <v>110000</v>
      </c>
      <c r="E31" s="122">
        <v>94700</v>
      </c>
    </row>
    <row r="32" spans="1:5" ht="15" customHeight="1">
      <c r="A32" s="141" t="s">
        <v>130</v>
      </c>
      <c r="B32" s="183">
        <v>48471</v>
      </c>
      <c r="C32" s="122">
        <v>48000</v>
      </c>
      <c r="D32" s="122">
        <v>60700</v>
      </c>
      <c r="E32" s="122">
        <v>52000</v>
      </c>
    </row>
    <row r="33" spans="1:5" ht="15" customHeight="1">
      <c r="A33" s="141" t="s">
        <v>131</v>
      </c>
      <c r="B33" s="183">
        <v>3607</v>
      </c>
      <c r="C33" s="122">
        <v>8100</v>
      </c>
      <c r="D33" s="122">
        <v>1000</v>
      </c>
      <c r="E33" s="122">
        <v>1000</v>
      </c>
    </row>
    <row r="34" spans="1:5" ht="15" customHeight="1">
      <c r="A34" s="141" t="s">
        <v>132</v>
      </c>
      <c r="B34" s="183" t="s">
        <v>241</v>
      </c>
      <c r="C34" s="122"/>
      <c r="D34" s="122"/>
      <c r="E34" s="122"/>
    </row>
    <row r="35" spans="1:5" s="68" customFormat="1" ht="15" customHeight="1">
      <c r="A35" s="69" t="s">
        <v>133</v>
      </c>
      <c r="B35" s="184">
        <f>SUM(B31:B34)</f>
        <v>262476</v>
      </c>
      <c r="C35" s="184">
        <f>SUM(C31:C34)</f>
        <v>176100</v>
      </c>
      <c r="D35" s="184">
        <f>SUM(D31:D34)</f>
        <v>171700</v>
      </c>
      <c r="E35" s="184">
        <f>SUM(E31:E34)</f>
        <v>147700</v>
      </c>
    </row>
    <row r="36" spans="1:5" ht="15" customHeight="1">
      <c r="A36" s="141"/>
      <c r="B36" s="183"/>
      <c r="C36" s="122"/>
      <c r="D36" s="122"/>
      <c r="E36" s="122"/>
    </row>
    <row r="37" spans="1:5" s="70" customFormat="1" ht="15" customHeight="1">
      <c r="A37" s="143" t="s">
        <v>134</v>
      </c>
      <c r="B37" s="186">
        <f>SUM(B14,B30)</f>
        <v>1561482</v>
      </c>
      <c r="C37" s="186">
        <f>SUM(C14,C30)</f>
        <v>1196500</v>
      </c>
      <c r="D37" s="186">
        <f>SUM(D14,D30)</f>
        <v>1194100</v>
      </c>
      <c r="E37" s="186">
        <f>SUM(E14,E30)</f>
        <v>1166500</v>
      </c>
    </row>
    <row r="38" spans="1:5" s="70" customFormat="1" ht="15" customHeight="1">
      <c r="A38" s="143" t="s">
        <v>135</v>
      </c>
      <c r="B38" s="186">
        <f>SUM(B21,B35)</f>
        <v>1561482</v>
      </c>
      <c r="C38" s="186">
        <f>SUM(C21,C35)</f>
        <v>1196500</v>
      </c>
      <c r="D38" s="186">
        <f>SUM(D21,D35)</f>
        <v>1194100</v>
      </c>
      <c r="E38" s="186">
        <f>SUM(E21,E35)</f>
        <v>1166500</v>
      </c>
    </row>
  </sheetData>
  <sheetProtection/>
  <mergeCells count="3">
    <mergeCell ref="A3:E3"/>
    <mergeCell ref="A5:A6"/>
    <mergeCell ref="A1:E1"/>
  </mergeCells>
  <printOptions/>
  <pageMargins left="0.54" right="0.37" top="0.82" bottom="0.56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110" zoomScaleSheetLayoutView="110" zoomScalePageLayoutView="0" workbookViewId="0" topLeftCell="A1">
      <selection activeCell="A1" sqref="A1:N1"/>
    </sheetView>
  </sheetViews>
  <sheetFormatPr defaultColWidth="9.00390625" defaultRowHeight="12.75"/>
  <cols>
    <col min="1" max="1" width="21.125" style="0" customWidth="1"/>
    <col min="2" max="13" width="9.00390625" style="84" customWidth="1"/>
    <col min="14" max="14" width="13.00390625" style="84" bestFit="1" customWidth="1"/>
    <col min="15" max="15" width="11.375" style="0" bestFit="1" customWidth="1"/>
  </cols>
  <sheetData>
    <row r="1" spans="1:15" ht="33" customHeight="1">
      <c r="A1" s="221" t="s">
        <v>401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65"/>
    </row>
    <row r="3" spans="1:14" ht="20.25">
      <c r="A3" s="283" t="s">
        <v>136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</row>
    <row r="4" spans="1:14" ht="18">
      <c r="A4" s="7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ht="18">
      <c r="A5" s="72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7" spans="6:7" ht="12.75">
      <c r="F7" s="86"/>
      <c r="G7" s="86"/>
    </row>
    <row r="8" spans="13:14" ht="12" customHeight="1" thickBot="1">
      <c r="M8" s="284" t="s">
        <v>14</v>
      </c>
      <c r="N8" s="285"/>
    </row>
    <row r="9" spans="1:14" s="74" customFormat="1" ht="24.75" thickBot="1">
      <c r="A9" s="73" t="s">
        <v>137</v>
      </c>
      <c r="B9" s="87" t="s">
        <v>138</v>
      </c>
      <c r="C9" s="87" t="s">
        <v>139</v>
      </c>
      <c r="D9" s="87" t="s">
        <v>140</v>
      </c>
      <c r="E9" s="87" t="s">
        <v>141</v>
      </c>
      <c r="F9" s="87" t="s">
        <v>142</v>
      </c>
      <c r="G9" s="87" t="s">
        <v>143</v>
      </c>
      <c r="H9" s="87" t="s">
        <v>144</v>
      </c>
      <c r="I9" s="87" t="s">
        <v>145</v>
      </c>
      <c r="J9" s="87" t="s">
        <v>146</v>
      </c>
      <c r="K9" s="87" t="s">
        <v>147</v>
      </c>
      <c r="L9" s="87" t="s">
        <v>148</v>
      </c>
      <c r="M9" s="87" t="s">
        <v>149</v>
      </c>
      <c r="N9" s="96" t="s">
        <v>150</v>
      </c>
    </row>
    <row r="10" spans="1:14" s="76" customFormat="1" ht="15.75" thickTop="1">
      <c r="A10" s="75" t="s">
        <v>151</v>
      </c>
      <c r="B10" s="88">
        <v>42800</v>
      </c>
      <c r="C10" s="88">
        <v>44900</v>
      </c>
      <c r="D10" s="88">
        <v>44900</v>
      </c>
      <c r="E10" s="88">
        <v>59139</v>
      </c>
      <c r="F10" s="88">
        <v>48900</v>
      </c>
      <c r="G10" s="88">
        <v>52900</v>
      </c>
      <c r="H10" s="88">
        <v>65362</v>
      </c>
      <c r="I10" s="88">
        <v>70790</v>
      </c>
      <c r="J10" s="88">
        <v>53900</v>
      </c>
      <c r="K10" s="88">
        <v>55000</v>
      </c>
      <c r="L10" s="88">
        <v>57253</v>
      </c>
      <c r="M10" s="88">
        <v>53415</v>
      </c>
      <c r="N10" s="97">
        <f>SUM(B10:M10)</f>
        <v>649259</v>
      </c>
    </row>
    <row r="11" spans="1:14" s="76" customFormat="1" ht="15">
      <c r="A11" s="75" t="s">
        <v>152</v>
      </c>
      <c r="B11" s="88">
        <v>150</v>
      </c>
      <c r="C11" s="88">
        <v>2200</v>
      </c>
      <c r="D11" s="88">
        <v>150</v>
      </c>
      <c r="E11" s="89">
        <v>1205</v>
      </c>
      <c r="F11" s="88">
        <v>2150</v>
      </c>
      <c r="G11" s="88">
        <v>4550</v>
      </c>
      <c r="H11" s="88">
        <v>4847</v>
      </c>
      <c r="I11" s="88">
        <v>3810</v>
      </c>
      <c r="J11" s="88">
        <v>6120</v>
      </c>
      <c r="K11" s="88">
        <v>3538</v>
      </c>
      <c r="L11" s="88">
        <v>11250</v>
      </c>
      <c r="M11" s="88"/>
      <c r="N11" s="97">
        <f aca="true" t="shared" si="0" ref="N11:N18">SUM(B11:M11)</f>
        <v>39970</v>
      </c>
    </row>
    <row r="12" spans="1:14" s="76" customFormat="1" ht="15">
      <c r="A12" s="77" t="s">
        <v>153</v>
      </c>
      <c r="B12" s="89"/>
      <c r="C12" s="89"/>
      <c r="D12" s="89">
        <v>53800</v>
      </c>
      <c r="E12" s="124">
        <v>40000</v>
      </c>
      <c r="F12" s="89">
        <v>65000</v>
      </c>
      <c r="G12" s="89"/>
      <c r="H12" s="89"/>
      <c r="I12" s="89">
        <v>20000</v>
      </c>
      <c r="J12" s="89">
        <v>67965</v>
      </c>
      <c r="K12" s="89">
        <v>4000</v>
      </c>
      <c r="L12" s="89"/>
      <c r="M12" s="89">
        <v>30000</v>
      </c>
      <c r="N12" s="97">
        <f t="shared" si="0"/>
        <v>280765</v>
      </c>
    </row>
    <row r="13" spans="1:14" s="76" customFormat="1" ht="15">
      <c r="A13" s="77" t="s">
        <v>154</v>
      </c>
      <c r="B13" s="89"/>
      <c r="C13" s="89"/>
      <c r="D13" s="89"/>
      <c r="E13" s="90">
        <v>5000</v>
      </c>
      <c r="F13" s="89">
        <v>1377</v>
      </c>
      <c r="G13" s="89">
        <v>3024</v>
      </c>
      <c r="H13" s="89">
        <v>5660</v>
      </c>
      <c r="I13" s="89">
        <v>1382</v>
      </c>
      <c r="J13" s="89"/>
      <c r="K13" s="89"/>
      <c r="L13" s="89"/>
      <c r="M13" s="89"/>
      <c r="N13" s="97">
        <f t="shared" si="0"/>
        <v>16443</v>
      </c>
    </row>
    <row r="14" spans="1:14" s="76" customFormat="1" ht="15">
      <c r="A14" s="77" t="s">
        <v>155</v>
      </c>
      <c r="B14" s="89">
        <v>6500</v>
      </c>
      <c r="C14" s="89">
        <v>6600</v>
      </c>
      <c r="D14" s="89">
        <v>6800</v>
      </c>
      <c r="E14" s="89">
        <v>7200</v>
      </c>
      <c r="F14" s="89">
        <v>11700</v>
      </c>
      <c r="G14" s="89">
        <v>7900</v>
      </c>
      <c r="H14" s="89">
        <v>35806</v>
      </c>
      <c r="I14" s="89">
        <v>7700</v>
      </c>
      <c r="J14" s="89">
        <v>7700</v>
      </c>
      <c r="K14" s="89">
        <v>7926</v>
      </c>
      <c r="L14" s="89">
        <v>7400</v>
      </c>
      <c r="M14" s="89">
        <v>7343</v>
      </c>
      <c r="N14" s="97">
        <f t="shared" si="0"/>
        <v>120575</v>
      </c>
    </row>
    <row r="15" spans="1:14" s="76" customFormat="1" ht="15">
      <c r="A15" s="77" t="s">
        <v>156</v>
      </c>
      <c r="B15" s="89">
        <v>30000</v>
      </c>
      <c r="C15" s="89">
        <v>50000</v>
      </c>
      <c r="D15" s="89">
        <v>72416</v>
      </c>
      <c r="E15" s="89"/>
      <c r="F15" s="89"/>
      <c r="G15" s="89"/>
      <c r="H15" s="89"/>
      <c r="I15" s="89">
        <v>57397</v>
      </c>
      <c r="J15" s="89">
        <v>12057</v>
      </c>
      <c r="K15" s="89"/>
      <c r="L15" s="89"/>
      <c r="M15" s="89"/>
      <c r="N15" s="97">
        <f t="shared" si="0"/>
        <v>221870</v>
      </c>
    </row>
    <row r="16" spans="1:14" s="76" customFormat="1" ht="15">
      <c r="A16" s="78" t="s">
        <v>157</v>
      </c>
      <c r="B16" s="91">
        <v>33200</v>
      </c>
      <c r="C16" s="91">
        <v>33200</v>
      </c>
      <c r="D16" s="91">
        <v>33260</v>
      </c>
      <c r="E16" s="91">
        <v>33200</v>
      </c>
      <c r="F16" s="91">
        <v>33200</v>
      </c>
      <c r="G16" s="91">
        <v>33300</v>
      </c>
      <c r="H16" s="91">
        <v>41725</v>
      </c>
      <c r="I16" s="91">
        <v>33200</v>
      </c>
      <c r="J16" s="91">
        <v>33200</v>
      </c>
      <c r="K16" s="91">
        <v>34038</v>
      </c>
      <c r="L16" s="91">
        <v>33200</v>
      </c>
      <c r="M16" s="91">
        <v>36281</v>
      </c>
      <c r="N16" s="97">
        <f t="shared" si="0"/>
        <v>411004</v>
      </c>
    </row>
    <row r="17" spans="1:14" s="76" customFormat="1" ht="15.75" thickBot="1">
      <c r="A17" s="78" t="s">
        <v>158</v>
      </c>
      <c r="B17" s="91"/>
      <c r="C17" s="91"/>
      <c r="D17" s="91"/>
      <c r="E17" s="91"/>
      <c r="F17" s="91"/>
      <c r="G17" s="91"/>
      <c r="H17" s="91">
        <v>90000</v>
      </c>
      <c r="I17" s="91"/>
      <c r="J17" s="91">
        <v>80000</v>
      </c>
      <c r="K17" s="91">
        <v>62600</v>
      </c>
      <c r="L17" s="91"/>
      <c r="M17" s="91"/>
      <c r="N17" s="97">
        <f>SUM(B17:M17)</f>
        <v>232600</v>
      </c>
    </row>
    <row r="18" spans="1:15" s="76" customFormat="1" ht="16.5" thickBot="1">
      <c r="A18" s="79" t="s">
        <v>159</v>
      </c>
      <c r="B18" s="92">
        <f>SUM(B10:B17)</f>
        <v>112650</v>
      </c>
      <c r="C18" s="92">
        <f aca="true" t="shared" si="1" ref="C18:M18">SUM(C10:C17)</f>
        <v>136900</v>
      </c>
      <c r="D18" s="92">
        <f t="shared" si="1"/>
        <v>211326</v>
      </c>
      <c r="E18" s="92">
        <f t="shared" si="1"/>
        <v>145744</v>
      </c>
      <c r="F18" s="92">
        <f t="shared" si="1"/>
        <v>162327</v>
      </c>
      <c r="G18" s="92">
        <f t="shared" si="1"/>
        <v>101674</v>
      </c>
      <c r="H18" s="92">
        <f t="shared" si="1"/>
        <v>243400</v>
      </c>
      <c r="I18" s="92">
        <f t="shared" si="1"/>
        <v>194279</v>
      </c>
      <c r="J18" s="92">
        <f t="shared" si="1"/>
        <v>260942</v>
      </c>
      <c r="K18" s="92">
        <f t="shared" si="1"/>
        <v>167102</v>
      </c>
      <c r="L18" s="92">
        <f t="shared" si="1"/>
        <v>109103</v>
      </c>
      <c r="M18" s="92">
        <f t="shared" si="1"/>
        <v>127039</v>
      </c>
      <c r="N18" s="97">
        <f t="shared" si="0"/>
        <v>1972486</v>
      </c>
      <c r="O18" s="80"/>
    </row>
    <row r="19" spans="1:14" s="76" customFormat="1" ht="15.75">
      <c r="A19" s="81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</row>
    <row r="20" spans="1:14" s="76" customFormat="1" ht="15.75">
      <c r="A20" s="81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</row>
    <row r="21" spans="2:14" s="76" customFormat="1" ht="15"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</row>
    <row r="22" spans="2:14" s="76" customFormat="1" ht="15.75" thickBot="1"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</row>
    <row r="23" spans="1:14" s="83" customFormat="1" ht="24.75" thickBot="1">
      <c r="A23" s="82" t="s">
        <v>160</v>
      </c>
      <c r="B23" s="87" t="s">
        <v>138</v>
      </c>
      <c r="C23" s="87" t="s">
        <v>139</v>
      </c>
      <c r="D23" s="87" t="s">
        <v>140</v>
      </c>
      <c r="E23" s="87" t="s">
        <v>141</v>
      </c>
      <c r="F23" s="87" t="s">
        <v>142</v>
      </c>
      <c r="G23" s="87" t="s">
        <v>143</v>
      </c>
      <c r="H23" s="87" t="s">
        <v>144</v>
      </c>
      <c r="I23" s="87" t="s">
        <v>145</v>
      </c>
      <c r="J23" s="87" t="s">
        <v>146</v>
      </c>
      <c r="K23" s="87" t="s">
        <v>147</v>
      </c>
      <c r="L23" s="87" t="s">
        <v>148</v>
      </c>
      <c r="M23" s="87" t="s">
        <v>149</v>
      </c>
      <c r="N23" s="96" t="s">
        <v>150</v>
      </c>
    </row>
    <row r="24" spans="1:14" s="76" customFormat="1" ht="15.75" thickTop="1">
      <c r="A24" s="75" t="s">
        <v>161</v>
      </c>
      <c r="B24" s="88">
        <v>72250</v>
      </c>
      <c r="C24" s="88">
        <v>74000</v>
      </c>
      <c r="D24" s="88">
        <v>82000</v>
      </c>
      <c r="E24" s="88">
        <v>92000</v>
      </c>
      <c r="F24" s="88">
        <v>101600</v>
      </c>
      <c r="G24" s="88">
        <v>103000</v>
      </c>
      <c r="H24" s="88">
        <v>108200</v>
      </c>
      <c r="I24" s="88">
        <v>104010</v>
      </c>
      <c r="J24" s="88">
        <v>94600</v>
      </c>
      <c r="K24" s="88">
        <v>99244</v>
      </c>
      <c r="L24" s="88">
        <v>89000</v>
      </c>
      <c r="M24" s="88">
        <v>89102</v>
      </c>
      <c r="N24" s="97">
        <f aca="true" t="shared" si="2" ref="N24:N29">SUM(B24:M24)</f>
        <v>1109006</v>
      </c>
    </row>
    <row r="25" spans="1:14" s="76" customFormat="1" ht="15">
      <c r="A25" s="77" t="s">
        <v>40</v>
      </c>
      <c r="B25" s="89">
        <v>6000</v>
      </c>
      <c r="C25" s="89">
        <v>6350</v>
      </c>
      <c r="D25" s="89">
        <v>5338</v>
      </c>
      <c r="E25" s="89">
        <v>12000</v>
      </c>
      <c r="F25" s="89">
        <v>7100</v>
      </c>
      <c r="G25" s="89">
        <v>42406</v>
      </c>
      <c r="H25" s="89">
        <v>51239</v>
      </c>
      <c r="I25" s="89">
        <v>36000</v>
      </c>
      <c r="J25" s="89">
        <v>33000</v>
      </c>
      <c r="K25" s="89">
        <v>10965</v>
      </c>
      <c r="L25" s="89"/>
      <c r="M25" s="89"/>
      <c r="N25" s="97">
        <f t="shared" si="2"/>
        <v>210398</v>
      </c>
    </row>
    <row r="26" spans="1:14" s="76" customFormat="1" ht="15">
      <c r="A26" s="77" t="s">
        <v>95</v>
      </c>
      <c r="B26" s="89"/>
      <c r="C26" s="89"/>
      <c r="D26" s="89">
        <v>1508</v>
      </c>
      <c r="E26" s="89"/>
      <c r="F26" s="89">
        <v>4174</v>
      </c>
      <c r="G26" s="89">
        <v>2460</v>
      </c>
      <c r="H26" s="89">
        <v>4378</v>
      </c>
      <c r="I26" s="89">
        <v>12916</v>
      </c>
      <c r="J26" s="89">
        <v>23035</v>
      </c>
      <c r="K26" s="89"/>
      <c r="L26" s="89"/>
      <c r="M26" s="89"/>
      <c r="N26" s="97">
        <f t="shared" si="2"/>
        <v>48471</v>
      </c>
    </row>
    <row r="27" spans="1:14" s="76" customFormat="1" ht="15">
      <c r="A27" s="77" t="s">
        <v>162</v>
      </c>
      <c r="B27" s="89"/>
      <c r="C27" s="89"/>
      <c r="D27" s="89">
        <v>2162</v>
      </c>
      <c r="E27" s="89">
        <v>500</v>
      </c>
      <c r="F27" s="89"/>
      <c r="G27" s="89">
        <v>445</v>
      </c>
      <c r="H27" s="89"/>
      <c r="I27" s="89"/>
      <c r="J27" s="89">
        <v>500</v>
      </c>
      <c r="K27" s="89"/>
      <c r="L27" s="89"/>
      <c r="M27" s="89"/>
      <c r="N27" s="97">
        <f t="shared" si="2"/>
        <v>3607</v>
      </c>
    </row>
    <row r="28" spans="1:14" s="76" customFormat="1" ht="15">
      <c r="A28" s="78" t="s">
        <v>163</v>
      </c>
      <c r="B28" s="91">
        <v>33200</v>
      </c>
      <c r="C28" s="91">
        <v>33200</v>
      </c>
      <c r="D28" s="91">
        <v>33260</v>
      </c>
      <c r="E28" s="91">
        <v>33200</v>
      </c>
      <c r="F28" s="91">
        <v>33200</v>
      </c>
      <c r="G28" s="91">
        <v>33300</v>
      </c>
      <c r="H28" s="91">
        <v>41725</v>
      </c>
      <c r="I28" s="91">
        <v>33200</v>
      </c>
      <c r="J28" s="91">
        <v>33200</v>
      </c>
      <c r="K28" s="91">
        <v>34038</v>
      </c>
      <c r="L28" s="91">
        <v>33200</v>
      </c>
      <c r="M28" s="91">
        <v>36281</v>
      </c>
      <c r="N28" s="97">
        <f t="shared" si="2"/>
        <v>411004</v>
      </c>
    </row>
    <row r="29" spans="1:14" s="76" customFormat="1" ht="15.75" thickBot="1">
      <c r="A29" s="78" t="s">
        <v>164</v>
      </c>
      <c r="B29" s="91"/>
      <c r="C29" s="91"/>
      <c r="D29" s="91">
        <v>40000</v>
      </c>
      <c r="E29" s="91"/>
      <c r="F29" s="91"/>
      <c r="G29" s="91">
        <v>60000</v>
      </c>
      <c r="H29" s="91"/>
      <c r="I29" s="91">
        <v>30000</v>
      </c>
      <c r="J29" s="91">
        <v>20000</v>
      </c>
      <c r="K29" s="91">
        <v>40000</v>
      </c>
      <c r="L29" s="91"/>
      <c r="M29" s="91"/>
      <c r="N29" s="98">
        <f t="shared" si="2"/>
        <v>190000</v>
      </c>
    </row>
    <row r="30" spans="1:15" s="76" customFormat="1" ht="16.5" thickBot="1">
      <c r="A30" s="79" t="s">
        <v>165</v>
      </c>
      <c r="B30" s="95">
        <f>SUM(B24:B29)</f>
        <v>111450</v>
      </c>
      <c r="C30" s="95">
        <f aca="true" t="shared" si="3" ref="C30:M30">SUM(C24:C29)</f>
        <v>113550</v>
      </c>
      <c r="D30" s="95">
        <f t="shared" si="3"/>
        <v>164268</v>
      </c>
      <c r="E30" s="95">
        <f t="shared" si="3"/>
        <v>137700</v>
      </c>
      <c r="F30" s="95">
        <f t="shared" si="3"/>
        <v>146074</v>
      </c>
      <c r="G30" s="95">
        <f t="shared" si="3"/>
        <v>241611</v>
      </c>
      <c r="H30" s="95">
        <f t="shared" si="3"/>
        <v>205542</v>
      </c>
      <c r="I30" s="95">
        <f t="shared" si="3"/>
        <v>216126</v>
      </c>
      <c r="J30" s="95">
        <f t="shared" si="3"/>
        <v>204335</v>
      </c>
      <c r="K30" s="95">
        <f t="shared" si="3"/>
        <v>184247</v>
      </c>
      <c r="L30" s="95">
        <f t="shared" si="3"/>
        <v>122200</v>
      </c>
      <c r="M30" s="95">
        <f t="shared" si="3"/>
        <v>125383</v>
      </c>
      <c r="N30" s="95">
        <f>SUM(N24:N29)</f>
        <v>1972486</v>
      </c>
      <c r="O30" s="80"/>
    </row>
  </sheetData>
  <sheetProtection/>
  <mergeCells count="3">
    <mergeCell ref="A3:N3"/>
    <mergeCell ref="M8:N8"/>
    <mergeCell ref="A1:N1"/>
  </mergeCells>
  <printOptions/>
  <pageMargins left="0.36" right="0.2" top="0.41" bottom="0.36" header="0.24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20"/>
  <sheetViews>
    <sheetView view="pageBreakPreview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20.00390625" style="0" customWidth="1"/>
    <col min="2" max="2" width="28.75390625" style="0" customWidth="1"/>
    <col min="3" max="3" width="27.875" style="0" bestFit="1" customWidth="1"/>
    <col min="4" max="4" width="10.125" style="0" customWidth="1"/>
    <col min="5" max="6" width="10.00390625" style="0" customWidth="1"/>
    <col min="7" max="7" width="11.25390625" style="0" customWidth="1"/>
    <col min="8" max="8" width="10.25390625" style="0" customWidth="1"/>
  </cols>
  <sheetData>
    <row r="2" spans="1:9" ht="12.75">
      <c r="A2" s="282" t="s">
        <v>409</v>
      </c>
      <c r="B2" s="282"/>
      <c r="C2" s="282"/>
      <c r="D2" s="282"/>
      <c r="E2" s="282"/>
      <c r="F2" s="282"/>
      <c r="G2" s="282"/>
      <c r="H2" s="282"/>
      <c r="I2" s="282"/>
    </row>
    <row r="3" spans="1:9" ht="42" customHeight="1">
      <c r="A3" s="287" t="s">
        <v>245</v>
      </c>
      <c r="B3" s="287"/>
      <c r="C3" s="287"/>
      <c r="D3" s="287"/>
      <c r="E3" s="287"/>
      <c r="F3" s="287"/>
      <c r="G3" s="287"/>
      <c r="H3" s="287"/>
      <c r="I3" s="287"/>
    </row>
    <row r="4" spans="1:9" ht="24.75" customHeight="1">
      <c r="A4" s="287" t="s">
        <v>246</v>
      </c>
      <c r="B4" s="287"/>
      <c r="C4" s="287"/>
      <c r="D4" s="287"/>
      <c r="E4" s="287"/>
      <c r="F4" s="287"/>
      <c r="G4" s="287"/>
      <c r="H4" s="287"/>
      <c r="I4" s="287"/>
    </row>
    <row r="5" spans="1:9" ht="28.5" customHeight="1">
      <c r="A5" s="288" t="s">
        <v>14</v>
      </c>
      <c r="B5" s="288"/>
      <c r="C5" s="288"/>
      <c r="D5" s="288"/>
      <c r="E5" s="288"/>
      <c r="F5" s="288"/>
      <c r="G5" s="288"/>
      <c r="H5" s="288"/>
      <c r="I5" s="288"/>
    </row>
    <row r="6" spans="1:9" s="144" customFormat="1" ht="31.5" customHeight="1">
      <c r="A6" s="291" t="s">
        <v>72</v>
      </c>
      <c r="B6" s="291" t="s">
        <v>247</v>
      </c>
      <c r="C6" s="291" t="s">
        <v>248</v>
      </c>
      <c r="D6" s="289" t="s">
        <v>249</v>
      </c>
      <c r="E6" s="281"/>
      <c r="F6" s="286" t="s">
        <v>253</v>
      </c>
      <c r="G6" s="289" t="s">
        <v>250</v>
      </c>
      <c r="H6" s="281"/>
      <c r="I6" s="281"/>
    </row>
    <row r="7" spans="1:9" s="146" customFormat="1" ht="35.25" customHeight="1">
      <c r="A7" s="292"/>
      <c r="B7" s="292"/>
      <c r="C7" s="292"/>
      <c r="D7" s="145" t="s">
        <v>251</v>
      </c>
      <c r="E7" s="145" t="s">
        <v>252</v>
      </c>
      <c r="F7" s="275"/>
      <c r="G7" s="145" t="s">
        <v>80</v>
      </c>
      <c r="H7" s="145" t="s">
        <v>251</v>
      </c>
      <c r="I7" s="145" t="s">
        <v>254</v>
      </c>
    </row>
    <row r="8" spans="1:10" s="152" customFormat="1" ht="30" customHeight="1">
      <c r="A8" s="147" t="s">
        <v>255</v>
      </c>
      <c r="B8" s="148" t="s">
        <v>256</v>
      </c>
      <c r="C8" s="148" t="s">
        <v>257</v>
      </c>
      <c r="D8" s="149">
        <v>842</v>
      </c>
      <c r="E8" s="149">
        <v>15</v>
      </c>
      <c r="F8" s="149">
        <v>112</v>
      </c>
      <c r="G8" s="150">
        <v>4097</v>
      </c>
      <c r="H8" s="149">
        <v>3222</v>
      </c>
      <c r="I8" s="149">
        <v>875</v>
      </c>
      <c r="J8" s="151"/>
    </row>
    <row r="9" spans="1:10" s="152" customFormat="1" ht="30" customHeight="1">
      <c r="A9" s="147" t="s">
        <v>258</v>
      </c>
      <c r="B9" s="148" t="s">
        <v>259</v>
      </c>
      <c r="C9" s="153" t="s">
        <v>260</v>
      </c>
      <c r="D9" s="149">
        <v>4178</v>
      </c>
      <c r="E9" s="149" t="s">
        <v>241</v>
      </c>
      <c r="F9" s="149">
        <v>112</v>
      </c>
      <c r="G9" s="150">
        <v>6189</v>
      </c>
      <c r="H9" s="149">
        <v>5789</v>
      </c>
      <c r="I9" s="149">
        <v>400</v>
      </c>
      <c r="J9" s="151"/>
    </row>
    <row r="10" spans="1:10" s="152" customFormat="1" ht="30" customHeight="1">
      <c r="A10" s="147" t="s">
        <v>261</v>
      </c>
      <c r="B10" s="148" t="s">
        <v>262</v>
      </c>
      <c r="C10" s="148" t="s">
        <v>263</v>
      </c>
      <c r="D10" s="149">
        <v>5130</v>
      </c>
      <c r="E10" s="149" t="s">
        <v>241</v>
      </c>
      <c r="F10" s="149">
        <v>141</v>
      </c>
      <c r="G10" s="150">
        <v>9226</v>
      </c>
      <c r="H10" s="149">
        <v>9226</v>
      </c>
      <c r="I10" s="149" t="s">
        <v>241</v>
      </c>
      <c r="J10" s="151"/>
    </row>
    <row r="11" spans="1:10" s="155" customFormat="1" ht="30" customHeight="1">
      <c r="A11" s="147" t="s">
        <v>264</v>
      </c>
      <c r="B11" s="148" t="s">
        <v>265</v>
      </c>
      <c r="C11" s="148" t="s">
        <v>266</v>
      </c>
      <c r="D11" s="149">
        <v>-130</v>
      </c>
      <c r="E11" s="149">
        <v>110</v>
      </c>
      <c r="F11" s="149">
        <v>141</v>
      </c>
      <c r="G11" s="150">
        <v>1138</v>
      </c>
      <c r="H11" s="149">
        <v>908</v>
      </c>
      <c r="I11" s="149">
        <v>230</v>
      </c>
      <c r="J11" s="154"/>
    </row>
    <row r="12" spans="1:10" s="155" customFormat="1" ht="30" customHeight="1">
      <c r="A12" s="147" t="s">
        <v>267</v>
      </c>
      <c r="B12" s="148" t="s">
        <v>268</v>
      </c>
      <c r="C12" s="148" t="s">
        <v>269</v>
      </c>
      <c r="D12" s="149">
        <v>2651</v>
      </c>
      <c r="E12" s="149">
        <v>135</v>
      </c>
      <c r="F12" s="149">
        <v>141</v>
      </c>
      <c r="G12" s="150">
        <v>4957</v>
      </c>
      <c r="H12" s="149">
        <v>4772</v>
      </c>
      <c r="I12" s="149">
        <v>185</v>
      </c>
      <c r="J12" s="154"/>
    </row>
    <row r="13" spans="1:10" s="155" customFormat="1" ht="30" customHeight="1">
      <c r="A13" s="147" t="s">
        <v>270</v>
      </c>
      <c r="B13" s="148" t="s">
        <v>271</v>
      </c>
      <c r="C13" s="148" t="s">
        <v>272</v>
      </c>
      <c r="D13" s="149">
        <v>126</v>
      </c>
      <c r="E13" s="149">
        <v>150</v>
      </c>
      <c r="F13" s="149">
        <v>141</v>
      </c>
      <c r="G13" s="150">
        <v>3027</v>
      </c>
      <c r="H13" s="149">
        <v>2677</v>
      </c>
      <c r="I13" s="149">
        <v>350</v>
      </c>
      <c r="J13" s="154"/>
    </row>
    <row r="14" spans="1:10" s="161" customFormat="1" ht="30" customHeight="1">
      <c r="A14" s="156" t="s">
        <v>166</v>
      </c>
      <c r="B14" s="157" t="s">
        <v>273</v>
      </c>
      <c r="C14" s="158" t="s">
        <v>274</v>
      </c>
      <c r="D14" s="159">
        <v>12797</v>
      </c>
      <c r="E14" s="159">
        <v>410</v>
      </c>
      <c r="F14" s="159">
        <f>SUM(F8:F13)</f>
        <v>788</v>
      </c>
      <c r="G14" s="159">
        <f>SUM(G8:G13)</f>
        <v>28634</v>
      </c>
      <c r="H14" s="159">
        <f>SUM(H8:H13)</f>
        <v>26594</v>
      </c>
      <c r="I14" s="159">
        <f>SUM(I8:I13)</f>
        <v>2040</v>
      </c>
      <c r="J14" s="160"/>
    </row>
    <row r="15" spans="1:9" s="161" customFormat="1" ht="30" customHeight="1">
      <c r="A15" s="162"/>
      <c r="B15" s="162"/>
      <c r="C15" s="163"/>
      <c r="D15" s="163"/>
      <c r="E15" s="163"/>
      <c r="F15" s="163"/>
      <c r="G15" s="164"/>
      <c r="H15" s="163"/>
      <c r="I15" s="163"/>
    </row>
    <row r="17" spans="1:4" ht="15">
      <c r="A17" s="290"/>
      <c r="B17" s="256"/>
      <c r="C17" s="256"/>
      <c r="D17" s="256"/>
    </row>
    <row r="18" ht="15">
      <c r="A18" s="2"/>
    </row>
    <row r="19" ht="15">
      <c r="A19" s="2"/>
    </row>
    <row r="20" ht="15">
      <c r="A20" s="2"/>
    </row>
  </sheetData>
  <sheetProtection/>
  <mergeCells count="11">
    <mergeCell ref="A17:D17"/>
    <mergeCell ref="A6:A7"/>
    <mergeCell ref="B6:B7"/>
    <mergeCell ref="C6:C7"/>
    <mergeCell ref="D6:E6"/>
    <mergeCell ref="F6:F7"/>
    <mergeCell ref="A2:I2"/>
    <mergeCell ref="A3:I3"/>
    <mergeCell ref="A4:I4"/>
    <mergeCell ref="A5:I5"/>
    <mergeCell ref="G6:I6"/>
  </mergeCells>
  <printOptions/>
  <pageMargins left="0.42" right="0.22" top="0.31" bottom="0.5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Zszentgrót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Zgrót PH Titkárság</cp:lastModifiedBy>
  <cp:lastPrinted>2014-08-19T13:34:04Z</cp:lastPrinted>
  <dcterms:created xsi:type="dcterms:W3CDTF">2003-02-06T08:26:35Z</dcterms:created>
  <dcterms:modified xsi:type="dcterms:W3CDTF">2014-09-09T09:53:43Z</dcterms:modified>
  <cp:category/>
  <cp:version/>
  <cp:contentType/>
  <cp:contentStatus/>
</cp:coreProperties>
</file>